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5480" windowHeight="11640" activeTab="1"/>
  </bookViews>
  <sheets>
    <sheet name="Foglio1" sheetId="8" r:id="rId1"/>
    <sheet name="Foglio2" sheetId="6" r:id="rId2"/>
  </sheets>
  <definedNames>
    <definedName name="_xlnm.Print_Area" localSheetId="0">Foglio1!#REF!</definedName>
    <definedName name="_xlnm.Print_Area" localSheetId="1">Foglio2!$A$1:$M$64</definedName>
  </definedNames>
  <calcPr calcId="114210"/>
</workbook>
</file>

<file path=xl/calcChain.xml><?xml version="1.0" encoding="utf-8"?>
<calcChain xmlns="http://schemas.openxmlformats.org/spreadsheetml/2006/main">
  <c r="L12" i="6"/>
  <c r="L5"/>
  <c r="L14"/>
  <c r="I5"/>
  <c r="K52"/>
  <c r="J52"/>
  <c r="G7" i="8"/>
  <c r="I6" i="6"/>
  <c r="L6"/>
  <c r="I7"/>
  <c r="L7"/>
  <c r="I8"/>
  <c r="L8"/>
  <c r="I9"/>
  <c r="L9"/>
  <c r="I10"/>
  <c r="L10"/>
  <c r="I11"/>
  <c r="L11"/>
  <c r="I12"/>
  <c r="I13"/>
  <c r="L13"/>
  <c r="I14"/>
  <c r="I15"/>
  <c r="L15"/>
  <c r="I16"/>
  <c r="L16"/>
  <c r="I17"/>
  <c r="L17"/>
  <c r="I18"/>
  <c r="L18"/>
  <c r="I19"/>
  <c r="L19"/>
  <c r="I20"/>
  <c r="L20"/>
  <c r="I21"/>
  <c r="L21"/>
  <c r="I22"/>
  <c r="L22"/>
  <c r="I23"/>
  <c r="L23"/>
  <c r="I24"/>
  <c r="L24"/>
  <c r="I25"/>
  <c r="L25"/>
  <c r="I26"/>
  <c r="L26"/>
  <c r="I27"/>
  <c r="L27"/>
  <c r="I28"/>
  <c r="L28"/>
  <c r="I29"/>
  <c r="L29"/>
  <c r="I30"/>
  <c r="L30"/>
  <c r="I31"/>
  <c r="L31"/>
  <c r="I32"/>
  <c r="L32"/>
  <c r="I33"/>
  <c r="L33"/>
  <c r="I34"/>
  <c r="L34"/>
  <c r="I35"/>
  <c r="L35"/>
  <c r="I36"/>
  <c r="L36"/>
  <c r="I37"/>
  <c r="L37"/>
  <c r="I38"/>
  <c r="L38"/>
  <c r="I39"/>
  <c r="L39"/>
  <c r="I40"/>
  <c r="L40"/>
  <c r="I41"/>
  <c r="L41"/>
  <c r="I42"/>
  <c r="L42"/>
  <c r="I43"/>
  <c r="L43"/>
  <c r="I44"/>
  <c r="L44"/>
  <c r="I45"/>
  <c r="L45"/>
  <c r="I46"/>
  <c r="L46"/>
  <c r="I47"/>
  <c r="L47"/>
  <c r="I48"/>
  <c r="L48"/>
  <c r="I49"/>
  <c r="L49"/>
  <c r="I50"/>
  <c r="L50"/>
  <c r="B31"/>
  <c r="C31"/>
  <c r="C51"/>
  <c r="B51"/>
  <c r="C47"/>
  <c r="B47"/>
  <c r="C44"/>
  <c r="B44"/>
  <c r="C40"/>
  <c r="B40"/>
  <c r="C36"/>
  <c r="B36"/>
  <c r="C27"/>
  <c r="B27"/>
  <c r="C23"/>
  <c r="B23"/>
  <c r="C15"/>
  <c r="B15"/>
  <c r="C8"/>
  <c r="B8"/>
  <c r="C50"/>
  <c r="C49"/>
  <c r="C46"/>
  <c r="C43"/>
  <c r="C42"/>
  <c r="C39"/>
  <c r="C38"/>
  <c r="C35"/>
  <c r="C34"/>
  <c r="C30"/>
  <c r="C29"/>
  <c r="C26"/>
  <c r="C25"/>
  <c r="C22"/>
  <c r="C21"/>
  <c r="C14"/>
  <c r="C13"/>
  <c r="C7"/>
  <c r="C6"/>
  <c r="B50"/>
  <c r="B49"/>
  <c r="B46"/>
  <c r="B43"/>
  <c r="B42"/>
  <c r="B39"/>
  <c r="B38"/>
  <c r="B35"/>
  <c r="B34"/>
  <c r="B30"/>
  <c r="B29"/>
  <c r="B26"/>
  <c r="B25"/>
  <c r="B22"/>
  <c r="B21"/>
  <c r="B14"/>
  <c r="B13"/>
  <c r="B7"/>
  <c r="B6"/>
  <c r="G37" i="8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6"/>
  <c r="G5"/>
  <c r="L51" i="6"/>
  <c r="L52"/>
  <c r="J53"/>
  <c r="I52"/>
  <c r="I53"/>
  <c r="L53"/>
  <c r="K53"/>
</calcChain>
</file>

<file path=xl/sharedStrings.xml><?xml version="1.0" encoding="utf-8"?>
<sst xmlns="http://schemas.openxmlformats.org/spreadsheetml/2006/main" count="175" uniqueCount="114">
  <si>
    <t>riso</t>
  </si>
  <si>
    <t>insaccati</t>
  </si>
  <si>
    <t>pesce</t>
  </si>
  <si>
    <t>uova</t>
  </si>
  <si>
    <t>latte</t>
  </si>
  <si>
    <t>FORMAGGI</t>
  </si>
  <si>
    <t>INGREDIENTI ACCESSORI</t>
  </si>
  <si>
    <t>olio di oliva</t>
  </si>
  <si>
    <t>olio di semi</t>
  </si>
  <si>
    <t>burro e margarina</t>
  </si>
  <si>
    <t>miele</t>
  </si>
  <si>
    <t>bianco imbott.</t>
  </si>
  <si>
    <t>rosso imbott.</t>
  </si>
  <si>
    <t>bianco sfuso</t>
  </si>
  <si>
    <t>rosso sfuso</t>
  </si>
  <si>
    <t>FRUTTA</t>
  </si>
  <si>
    <t>VINO</t>
  </si>
  <si>
    <t>BIRRA</t>
  </si>
  <si>
    <t>SUPERALCOLICI</t>
  </si>
  <si>
    <t xml:space="preserve">freschi </t>
  </si>
  <si>
    <t>stagionati</t>
  </si>
  <si>
    <t>ORTAGGI</t>
  </si>
  <si>
    <t xml:space="preserve">Fabbisogni per           pasti + spuntini          (kg) </t>
  </si>
  <si>
    <t>farine per polenta</t>
  </si>
  <si>
    <t>birra</t>
  </si>
  <si>
    <t>PRODOTTI OTTENIBILI</t>
  </si>
  <si>
    <t>burro</t>
  </si>
  <si>
    <t>formaggi freschi</t>
  </si>
  <si>
    <t>formaggi stagionati</t>
  </si>
  <si>
    <t>olio</t>
  </si>
  <si>
    <t>vino rosso</t>
  </si>
  <si>
    <t>vino bianco</t>
  </si>
  <si>
    <t>superalcolici</t>
  </si>
  <si>
    <t>farine per pasta, pane, dolci</t>
  </si>
  <si>
    <t>conserva di pomodoro</t>
  </si>
  <si>
    <t xml:space="preserve">insaccati </t>
  </si>
  <si>
    <t>QUANTITA' AUTOCONSUMATE
(Kg)</t>
  </si>
  <si>
    <t>misti pieno campo</t>
  </si>
  <si>
    <t>PRODOTTI</t>
  </si>
  <si>
    <t>Legenda</t>
  </si>
  <si>
    <t>Legenda:</t>
  </si>
  <si>
    <t>misti</t>
  </si>
  <si>
    <t>conserva pomodoro</t>
  </si>
  <si>
    <t>mista consumo diretto</t>
  </si>
  <si>
    <t>confetture</t>
  </si>
  <si>
    <t xml:space="preserve">NOTE: </t>
  </si>
  <si>
    <t>: Campi da compilare. Gli altri sono compilati in automatico</t>
  </si>
  <si>
    <t>riso brillato</t>
  </si>
  <si>
    <t>TABELLA A: PRODUZIONI AZIENDALI E CONVERSIONE IN PRODOTTI PER LA PREPARAZIONE DI PASTI E SPUNTINI (1)</t>
  </si>
  <si>
    <t>pasti</t>
  </si>
  <si>
    <t>spuntini</t>
  </si>
  <si>
    <t>m</t>
  </si>
  <si>
    <t>M</t>
  </si>
  <si>
    <t>c</t>
  </si>
  <si>
    <t>Fabbisogni 
in Kg 
per  
N° pasti:</t>
  </si>
  <si>
    <t>carne …………………………..</t>
  </si>
  <si>
    <t xml:space="preserve">CATEGORIE </t>
  </si>
  <si>
    <t>CEREALI E DERIVATI</t>
  </si>
  <si>
    <t>CARNI E ANALOGHI</t>
  </si>
  <si>
    <t>LATTE E DERIVATI</t>
  </si>
  <si>
    <t>ORTAGGI E DERIVATI</t>
  </si>
  <si>
    <t>FRUTTA E DERIVATI</t>
  </si>
  <si>
    <t>TOTALI IN VALORE (Euro)</t>
  </si>
  <si>
    <t>TOTALI IN % (sul valore)</t>
  </si>
  <si>
    <t>Copertura aziendale dei fabbisogni in quantità, assortimento e stagionalità (Kg)</t>
  </si>
  <si>
    <t>CATEGORIE
Quantità minime (m) 
massime (M) 
e calcolate (c), in Kg</t>
  </si>
  <si>
    <t>TABELLA B: CALCOLO DEI FABBISOGNI E DELLE PROVENIENZE DELLE MATERIE PRIME PER LA PREPARAZIONE DI PASTI E SPUNTINI</t>
  </si>
  <si>
    <t>PRODUZIONI ZOOTECNICHE</t>
  </si>
  <si>
    <t>UVA, OLIVE</t>
  </si>
  <si>
    <t>carne ……………………………</t>
  </si>
  <si>
    <t>: Campi da compilare. Gli altri sono in automatico</t>
  </si>
  <si>
    <t>QUANTITA' POTENZIALMENTE DISPONIBILI 
(Kg)</t>
  </si>
  <si>
    <t>RESE UNITARIE 
(Kg/ha o Kg/capo o arnia)</t>
  </si>
  <si>
    <t>vedi Legenda</t>
  </si>
  <si>
    <t>vedi All. B</t>
  </si>
  <si>
    <t xml:space="preserve">SUPERFICI (ha);
NUMERO CAPI da carne prodotti;
NUMERO LATTIFERE/
/ARNIE/OVAIOLE </t>
  </si>
  <si>
    <t>riferimenti</t>
  </si>
  <si>
    <t>valori</t>
  </si>
  <si>
    <r>
      <t>colonna 2</t>
    </r>
    <r>
      <rPr>
        <sz val="14"/>
        <rFont val="Calibri"/>
        <family val="2"/>
      </rPr>
      <t xml:space="preserve">: prodotti da utilizzare per le somministrazioni. Alcune Categorie  o gruppi  (es. ortaggi, frutta) possono essere espressi per semplicità in forma aggregata e ad essi essere applicati i prezzi mediati di alcuni prodotti rappresentativi.  </t>
    </r>
  </si>
  <si>
    <r>
      <t>colonne 3, 4 e 5</t>
    </r>
    <r>
      <rPr>
        <sz val="14"/>
        <rFont val="Calibri"/>
        <family val="2"/>
      </rPr>
      <t>: quantità di prodotti necessarie alla preparazione del numero di pasti e di spuntini indicati.</t>
    </r>
  </si>
  <si>
    <t>………………………………………..</t>
  </si>
  <si>
    <t>Fabbisogni 
in Kg 
per N° 
spuntini:</t>
  </si>
  <si>
    <t xml:space="preserve">prezzi </t>
  </si>
  <si>
    <t>3.300 - 3.900</t>
  </si>
  <si>
    <t>……………………………………</t>
  </si>
  <si>
    <t>………………………………………</t>
  </si>
  <si>
    <t>…………………………………….</t>
  </si>
  <si>
    <t>…………………………………..</t>
  </si>
  <si>
    <t>vino ……………………………</t>
  </si>
  <si>
    <t>altri prodotti …………………</t>
  </si>
  <si>
    <t xml:space="preserve">pasta </t>
  </si>
  <si>
    <t xml:space="preserve">pane </t>
  </si>
  <si>
    <t xml:space="preserve">dolci </t>
  </si>
  <si>
    <t xml:space="preserve">yogurt </t>
  </si>
  <si>
    <t xml:space="preserve">gelati </t>
  </si>
  <si>
    <t>carne suina</t>
  </si>
  <si>
    <t>VALORE PRODOTTI COMPLEMENTARI EXTRAGRICOLI (Euro)</t>
  </si>
  <si>
    <t>min 65 (o 35)</t>
  </si>
  <si>
    <t>Max 15</t>
  </si>
  <si>
    <r>
      <t>colonne 7 e 8</t>
    </r>
    <r>
      <rPr>
        <sz val="14"/>
        <rFont val="Calibri"/>
        <family val="2"/>
      </rPr>
      <t>: quantità dei prodotti necessari provenienti rispettivamente da altre aziende agricole o artigianali e dal "libero mercato".</t>
    </r>
  </si>
  <si>
    <r>
      <t>colonna 9</t>
    </r>
    <r>
      <rPr>
        <sz val="14"/>
        <rFont val="Calibri"/>
        <family val="2"/>
      </rPr>
      <t>: prezzi. Se lo stesso tipo di prodotto presenta prezzi diversi a seconda della provenienza usare un'altra riga.</t>
    </r>
  </si>
  <si>
    <r>
      <t>righe dei totali</t>
    </r>
    <r>
      <rPr>
        <sz val="14"/>
        <rFont val="Calibri"/>
        <family val="2"/>
      </rPr>
      <t>: sono riportate, in valore ed in percentuale sul totale complessivo, le somme dei risultati delle moltiplicazioni quantità x prezzi di ciascuna materia prima (+ forfait dei prodotti complementari), per l'insieme delle provenienze e secondo la singola provenienza.</t>
    </r>
  </si>
  <si>
    <t>Prodotti di altre aziende agricole o artigianali 
(Kg)</t>
  </si>
  <si>
    <t>Prodotti acquistati al "libero mercato" 
(Kg)</t>
  </si>
  <si>
    <t>farine x pasta, pane, dolci</t>
  </si>
  <si>
    <r>
      <t xml:space="preserve">colonna 5: </t>
    </r>
    <r>
      <rPr>
        <sz val="11"/>
        <color indexed="8"/>
        <rFont val="Calibri"/>
        <family val="2"/>
      </rPr>
      <t>indicare le quantità riservate al consumo privato dei componenti dell'impresa.</t>
    </r>
  </si>
  <si>
    <r>
      <t>(1)</t>
    </r>
    <r>
      <rPr>
        <sz val="11"/>
        <color indexed="8"/>
        <rFont val="Calibri"/>
        <family val="2"/>
      </rPr>
      <t xml:space="preserve"> La tabella consente di calcolare le quantità di prodotti aziendali utilizzabili per le somministrazioni. Le forme commerciali dei prodotti sono omogenee con  quelle indicate in Tabella B per poter consentire il confronto. I valori sono riferiti al periodo di un anno in condizioni medie.</t>
    </r>
    <r>
      <rPr>
        <sz val="11"/>
        <rFont val="Calibri"/>
        <family val="2"/>
      </rPr>
      <t xml:space="preserve"> I dati relativi ai prodotti ottenuti all'esterno con materie prime aziendali sono da indicare solo se la trasformazione avviene "in conto lavorazione".</t>
    </r>
  </si>
  <si>
    <r>
      <t xml:space="preserve">colonna 1: </t>
    </r>
    <r>
      <rPr>
        <sz val="11"/>
        <color indexed="8"/>
        <rFont val="Calibri"/>
        <family val="2"/>
      </rPr>
      <t>elenco Categorie prodotti.</t>
    </r>
  </si>
  <si>
    <r>
      <t xml:space="preserve">colonna 2: </t>
    </r>
    <r>
      <rPr>
        <sz val="11"/>
        <color indexed="8"/>
        <rFont val="Calibri"/>
        <family val="2"/>
      </rPr>
      <t>prodotti da utilizzare per le somministrazioni. Dove non predeterminata precisare la tipologia.</t>
    </r>
  </si>
  <si>
    <r>
      <t xml:space="preserve">colonna 3: </t>
    </r>
    <r>
      <rPr>
        <sz val="11"/>
        <color indexed="8"/>
        <rFont val="Calibri"/>
        <family val="2"/>
      </rPr>
      <t xml:space="preserve">indicare in ogni riga solo le superfici attribuibili al prodotto specifico di colonna 2 (quindi </t>
    </r>
    <r>
      <rPr>
        <sz val="11"/>
        <rFont val="Calibri"/>
        <family val="2"/>
      </rPr>
      <t xml:space="preserve">al netto delle superfici usate per i reimpieghi e per le produzioni aziendali indicate in altre righe, </t>
    </r>
    <r>
      <rPr>
        <sz val="11"/>
        <color indexed="8"/>
        <rFont val="Calibri"/>
        <family val="2"/>
      </rPr>
      <t>es.: i cereali reimpiegati o venduti per uso zootecnico non vanno indicati; gli ortaggi "misti" per consumo fresco ai quali si intende applicare un "prezzo medio rappresentativo" vanno distinti da quelli a cui si vuole applicare il prezzo specifico; allo stesso modo per la frutta). Analogamente, per le produzioni zootecniche, indicare in ogni riga solo il numero di capi attribuibili al prodotto specifico (es: polli distinti dai tacchini; capi suini per carne  distinti da quelli per insaccati; questi ultimi, da cui si ricava carne sia da consumo tal quale che lavorata, possono essere indicati per entrambe le destinazioni con le relative rese; il numero di lattifere va astrattamente ripartito sulle diverse tipologie di prodotti ottenibili, se possono essere considerati propri).</t>
    </r>
  </si>
  <si>
    <r>
      <t>colonna 4:</t>
    </r>
    <r>
      <rPr>
        <sz val="11"/>
        <rFont val="Calibri"/>
        <family val="2"/>
      </rPr>
      <t xml:space="preserve"> indicare le rese consultando l'allegato B, Scheda tecnica n. 2 DGR 1483/2014.  Per i derivati dal latte  indicare il prodotto: (Kg latte/capo) x resa del latte in formaggi freschi, stagionati, burro. Per olio, vino e superalcolici: Kg olive o uva/ha x resa.  Per singoli prodotti ortofrutticoli si dà facoltà di inserire le rese documentate.</t>
    </r>
  </si>
  <si>
    <r>
      <t xml:space="preserve">colonna 6: </t>
    </r>
    <r>
      <rPr>
        <sz val="11"/>
        <color indexed="8"/>
        <rFont val="Calibri"/>
        <family val="2"/>
      </rPr>
      <t>quantità potenzialmente utilizzabili per la preparazione di pasti e spuntini. Saranno utilizzate e costituiranno i termini di confronto per le quantità indicate in Tabella B, colonna 6.</t>
    </r>
  </si>
  <si>
    <r>
      <t>colonna 1</t>
    </r>
    <r>
      <rPr>
        <sz val="14"/>
        <rFont val="Calibri"/>
        <family val="2"/>
      </rPr>
      <t>: quantità minime e massime di Categoria determinate sulla base del numero pasti e numero spuntini previsti. Sono indicate, per il confronto con detti valori, anche le somme delle quantità di col. 3 e col. 4 relative ai prodotti afferenti alla medesima Categoria. Nel caso di specializzazione dell'offerta gastronomica  è ammessa la deroga alle quantità indicate su motivazione da inserire nella riga "NOTE".</t>
    </r>
    <r>
      <rPr>
        <b/>
        <sz val="14"/>
        <rFont val="Calibri"/>
        <family val="2"/>
      </rPr>
      <t xml:space="preserve">
</t>
    </r>
    <r>
      <rPr>
        <sz val="14"/>
        <rFont val="Calibri"/>
        <family val="2"/>
      </rPr>
      <t>I "prodotti complementari extraagricoli " sono rappresentati da zucchero, caffè, sale, pepe, aromi, spezie, cacao, cioccolata, acqua minerale, bevande analcooliche, ed espressi automaticamente in valore nella colonna 8</t>
    </r>
  </si>
  <si>
    <r>
      <t>colonna 6</t>
    </r>
    <r>
      <rPr>
        <sz val="14"/>
        <rFont val="Calibri"/>
        <family val="2"/>
      </rPr>
      <t xml:space="preserve">: quantità di autoapprovvigionamento rispetto ai fabbisogni totali (colonna 5) tenuto conto delle disponibilità aziendali delle materie prime in quantità, tipologia e presenza nel corso dell'anno. Non può superare il quantitativo annuo indicato in tabella A, colonna 6, alla voce corrispondente. </t>
    </r>
  </si>
</sst>
</file>

<file path=xl/styles.xml><?xml version="1.0" encoding="utf-8"?>
<styleSheet xmlns="http://schemas.openxmlformats.org/spreadsheetml/2006/main">
  <numFmts count="1">
    <numFmt numFmtId="44" formatCode="_-&quot;€&quot;\ * #,##0.00_-;\-&quot;€&quot;\ * #,##0.00_-;_-&quot;€&quot;\ * &quot;-&quot;??_-;_-@_-"/>
  </numFmts>
  <fonts count="25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8"/>
      <name val="Calibri"/>
      <family val="2"/>
    </font>
    <font>
      <sz val="14"/>
      <name val="Calibri"/>
      <family val="2"/>
    </font>
    <font>
      <b/>
      <sz val="14"/>
      <name val="Garamond"/>
      <family val="1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b/>
      <sz val="14"/>
      <color indexed="8"/>
      <name val="Calibri"/>
      <family val="2"/>
    </font>
    <font>
      <b/>
      <sz val="16"/>
      <color indexed="8"/>
      <name val="Calibri"/>
      <family val="2"/>
    </font>
    <font>
      <b/>
      <sz val="11"/>
      <color indexed="8"/>
      <name val="Calibri"/>
      <family val="2"/>
    </font>
    <font>
      <b/>
      <sz val="14"/>
      <name val="Calibri"/>
      <family val="2"/>
    </font>
    <font>
      <sz val="9"/>
      <color indexed="8"/>
      <name val="Calibri"/>
      <family val="2"/>
    </font>
    <font>
      <b/>
      <sz val="11"/>
      <color indexed="8"/>
      <name val="Calibri"/>
      <family val="2"/>
    </font>
    <font>
      <b/>
      <sz val="16"/>
      <color indexed="8"/>
      <name val="Calibri"/>
      <family val="2"/>
    </font>
    <font>
      <b/>
      <sz val="16"/>
      <name val="Calibri"/>
      <family val="2"/>
    </font>
    <font>
      <b/>
      <sz val="20"/>
      <name val="Calibri"/>
      <family val="2"/>
    </font>
    <font>
      <b/>
      <sz val="22"/>
      <color indexed="10"/>
      <name val="Calibri"/>
      <family val="2"/>
    </font>
    <font>
      <b/>
      <sz val="20"/>
      <color indexed="10"/>
      <name val="Calibri"/>
      <family val="2"/>
    </font>
    <font>
      <b/>
      <sz val="16"/>
      <color indexed="10"/>
      <name val="Calibri"/>
      <family val="2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24" fillId="2" borderId="1" applyFill="0"/>
  </cellStyleXfs>
  <cellXfs count="316">
    <xf numFmtId="0" fontId="0" fillId="0" borderId="0" xfId="0"/>
    <xf numFmtId="0" fontId="0" fillId="0" borderId="0" xfId="0" applyAlignment="1">
      <alignment horizontal="center"/>
    </xf>
    <xf numFmtId="0" fontId="5" fillId="0" borderId="1" xfId="0" applyFont="1" applyBorder="1"/>
    <xf numFmtId="0" fontId="0" fillId="0" borderId="0" xfId="0" applyAlignment="1"/>
    <xf numFmtId="0" fontId="13" fillId="0" borderId="0" xfId="0" applyFont="1" applyBorder="1" applyAlignment="1"/>
    <xf numFmtId="0" fontId="9" fillId="0" borderId="0" xfId="0" applyFont="1" applyAlignment="1">
      <alignment wrapText="1"/>
    </xf>
    <xf numFmtId="0" fontId="0" fillId="0" borderId="0" xfId="0" applyAlignment="1">
      <alignment horizontal="left"/>
    </xf>
    <xf numFmtId="0" fontId="5" fillId="0" borderId="0" xfId="0" applyFont="1" applyBorder="1"/>
    <xf numFmtId="0" fontId="5" fillId="0" borderId="2" xfId="0" applyFont="1" applyBorder="1"/>
    <xf numFmtId="0" fontId="5" fillId="0" borderId="3" xfId="0" applyFont="1" applyBorder="1"/>
    <xf numFmtId="0" fontId="5" fillId="3" borderId="0" xfId="0" applyFont="1" applyFill="1" applyBorder="1"/>
    <xf numFmtId="0" fontId="5" fillId="0" borderId="4" xfId="0" applyFont="1" applyBorder="1"/>
    <xf numFmtId="3" fontId="5" fillId="0" borderId="0" xfId="0" applyNumberFormat="1" applyFont="1" applyBorder="1"/>
    <xf numFmtId="0" fontId="5" fillId="0" borderId="5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" fontId="5" fillId="0" borderId="0" xfId="0" applyNumberFormat="1" applyFont="1" applyBorder="1"/>
    <xf numFmtId="1" fontId="5" fillId="0" borderId="0" xfId="0" applyNumberFormat="1" applyFont="1" applyBorder="1" applyAlignment="1">
      <alignment horizontal="center"/>
    </xf>
    <xf numFmtId="3" fontId="5" fillId="0" borderId="0" xfId="0" applyNumberFormat="1" applyFont="1" applyBorder="1" applyAlignment="1">
      <alignment horizontal="center"/>
    </xf>
    <xf numFmtId="1" fontId="5" fillId="0" borderId="0" xfId="0" applyNumberFormat="1" applyFont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0" fontId="5" fillId="0" borderId="6" xfId="0" applyFont="1" applyBorder="1"/>
    <xf numFmtId="0" fontId="0" fillId="0" borderId="0" xfId="0" applyAlignment="1">
      <alignment textRotation="90"/>
    </xf>
    <xf numFmtId="0" fontId="0" fillId="0" borderId="0" xfId="0" applyFill="1"/>
    <xf numFmtId="0" fontId="0" fillId="4" borderId="4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/>
    <xf numFmtId="1" fontId="15" fillId="0" borderId="9" xfId="0" applyNumberFormat="1" applyFont="1" applyFill="1" applyBorder="1" applyAlignment="1">
      <alignment horizontal="center" vertical="center" wrapText="1"/>
    </xf>
    <xf numFmtId="3" fontId="15" fillId="0" borderId="9" xfId="0" applyNumberFormat="1" applyFont="1" applyFill="1" applyBorder="1" applyAlignment="1">
      <alignment horizontal="center" vertical="center" wrapText="1"/>
    </xf>
    <xf numFmtId="0" fontId="15" fillId="0" borderId="10" xfId="0" applyFont="1" applyBorder="1" applyAlignment="1">
      <alignment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6" borderId="11" xfId="0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vertical="center" wrapText="1"/>
    </xf>
    <xf numFmtId="0" fontId="15" fillId="4" borderId="13" xfId="0" applyFont="1" applyFill="1" applyBorder="1" applyAlignment="1">
      <alignment vertical="center" wrapText="1"/>
    </xf>
    <xf numFmtId="0" fontId="15" fillId="7" borderId="11" xfId="0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vertical="center" wrapText="1"/>
    </xf>
    <xf numFmtId="0" fontId="15" fillId="5" borderId="13" xfId="0" applyFont="1" applyFill="1" applyBorder="1" applyAlignment="1">
      <alignment vertical="center" wrapText="1"/>
    </xf>
    <xf numFmtId="0" fontId="15" fillId="6" borderId="14" xfId="0" applyFont="1" applyFill="1" applyBorder="1" applyAlignment="1">
      <alignment horizontal="center" vertical="center" wrapText="1"/>
    </xf>
    <xf numFmtId="0" fontId="15" fillId="7" borderId="10" xfId="0" applyFont="1" applyFill="1" applyBorder="1" applyAlignment="1">
      <alignment horizontal="center" vertical="center" wrapText="1"/>
    </xf>
    <xf numFmtId="0" fontId="15" fillId="5" borderId="0" xfId="0" applyFont="1" applyFill="1" applyBorder="1" applyAlignment="1">
      <alignment vertical="center" wrapText="1"/>
    </xf>
    <xf numFmtId="0" fontId="15" fillId="6" borderId="11" xfId="0" applyFont="1" applyFill="1" applyBorder="1" applyAlignment="1">
      <alignment vertical="center" wrapText="1"/>
    </xf>
    <xf numFmtId="0" fontId="15" fillId="5" borderId="15" xfId="0" applyFont="1" applyFill="1" applyBorder="1" applyAlignment="1">
      <alignment vertical="center" wrapText="1"/>
    </xf>
    <xf numFmtId="0" fontId="8" fillId="4" borderId="16" xfId="0" applyFont="1" applyFill="1" applyBorder="1" applyAlignment="1">
      <alignment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15" fillId="7" borderId="14" xfId="0" applyFont="1" applyFill="1" applyBorder="1" applyAlignment="1">
      <alignment horizontal="center" vertical="center" wrapText="1"/>
    </xf>
    <xf numFmtId="3" fontId="13" fillId="4" borderId="18" xfId="0" applyNumberFormat="1" applyFont="1" applyFill="1" applyBorder="1" applyAlignment="1">
      <alignment vertical="center"/>
    </xf>
    <xf numFmtId="3" fontId="13" fillId="5" borderId="18" xfId="0" applyNumberFormat="1" applyFont="1" applyFill="1" applyBorder="1" applyAlignment="1">
      <alignment vertical="center"/>
    </xf>
    <xf numFmtId="3" fontId="13" fillId="4" borderId="19" xfId="0" applyNumberFormat="1" applyFont="1" applyFill="1" applyBorder="1" applyAlignment="1">
      <alignment vertical="center"/>
    </xf>
    <xf numFmtId="3" fontId="13" fillId="4" borderId="20" xfId="0" applyNumberFormat="1" applyFont="1" applyFill="1" applyBorder="1" applyAlignment="1">
      <alignment vertical="center"/>
    </xf>
    <xf numFmtId="3" fontId="13" fillId="5" borderId="19" xfId="0" applyNumberFormat="1" applyFont="1" applyFill="1" applyBorder="1" applyAlignment="1">
      <alignment vertical="center"/>
    </xf>
    <xf numFmtId="3" fontId="13" fillId="5" borderId="20" xfId="0" applyNumberFormat="1" applyFont="1" applyFill="1" applyBorder="1" applyAlignment="1">
      <alignment vertical="center"/>
    </xf>
    <xf numFmtId="4" fontId="12" fillId="4" borderId="1" xfId="0" applyNumberFormat="1" applyFont="1" applyFill="1" applyBorder="1" applyAlignment="1">
      <alignment horizontal="right" vertical="center"/>
    </xf>
    <xf numFmtId="4" fontId="12" fillId="5" borderId="1" xfId="0" applyNumberFormat="1" applyFont="1" applyFill="1" applyBorder="1" applyAlignment="1">
      <alignment horizontal="right" vertical="center"/>
    </xf>
    <xf numFmtId="4" fontId="12" fillId="4" borderId="4" xfId="0" applyNumberFormat="1" applyFont="1" applyFill="1" applyBorder="1" applyAlignment="1">
      <alignment horizontal="right" vertical="center"/>
    </xf>
    <xf numFmtId="4" fontId="12" fillId="5" borderId="4" xfId="0" applyNumberFormat="1" applyFont="1" applyFill="1" applyBorder="1" applyAlignment="1">
      <alignment horizontal="right" vertical="center"/>
    </xf>
    <xf numFmtId="3" fontId="19" fillId="4" borderId="4" xfId="0" applyNumberFormat="1" applyFont="1" applyFill="1" applyBorder="1" applyAlignment="1">
      <alignment horizontal="right" vertical="center"/>
    </xf>
    <xf numFmtId="3" fontId="19" fillId="4" borderId="1" xfId="0" applyNumberFormat="1" applyFont="1" applyFill="1" applyBorder="1" applyAlignment="1">
      <alignment horizontal="right" vertical="center"/>
    </xf>
    <xf numFmtId="3" fontId="19" fillId="6" borderId="1" xfId="0" applyNumberFormat="1" applyFont="1" applyFill="1" applyBorder="1" applyAlignment="1">
      <alignment horizontal="right" vertical="center" wrapText="1"/>
    </xf>
    <xf numFmtId="3" fontId="19" fillId="6" borderId="21" xfId="0" applyNumberFormat="1" applyFont="1" applyFill="1" applyBorder="1" applyAlignment="1">
      <alignment horizontal="right" vertical="center" wrapText="1"/>
    </xf>
    <xf numFmtId="3" fontId="19" fillId="7" borderId="21" xfId="0" applyNumberFormat="1" applyFont="1" applyFill="1" applyBorder="1" applyAlignment="1">
      <alignment horizontal="right" vertical="center" wrapText="1"/>
    </xf>
    <xf numFmtId="3" fontId="19" fillId="7" borderId="8" xfId="0" applyNumberFormat="1" applyFont="1" applyFill="1" applyBorder="1" applyAlignment="1">
      <alignment horizontal="right" vertical="center" wrapText="1"/>
    </xf>
    <xf numFmtId="3" fontId="19" fillId="6" borderId="6" xfId="0" applyNumberFormat="1" applyFont="1" applyFill="1" applyBorder="1" applyAlignment="1">
      <alignment horizontal="right" vertical="center" wrapText="1"/>
    </xf>
    <xf numFmtId="3" fontId="19" fillId="7" borderId="1" xfId="0" applyNumberFormat="1" applyFont="1" applyFill="1" applyBorder="1" applyAlignment="1">
      <alignment horizontal="right" vertical="center" wrapText="1"/>
    </xf>
    <xf numFmtId="3" fontId="19" fillId="7" borderId="22" xfId="0" applyNumberFormat="1" applyFont="1" applyFill="1" applyBorder="1" applyAlignment="1">
      <alignment horizontal="right" vertical="center" wrapText="1"/>
    </xf>
    <xf numFmtId="3" fontId="19" fillId="6" borderId="23" xfId="0" applyNumberFormat="1" applyFont="1" applyFill="1" applyBorder="1" applyAlignment="1">
      <alignment horizontal="right" vertical="center" wrapText="1"/>
    </xf>
    <xf numFmtId="3" fontId="19" fillId="7" borderId="24" xfId="0" applyNumberFormat="1" applyFont="1" applyFill="1" applyBorder="1" applyAlignment="1">
      <alignment horizontal="right" vertical="center" wrapText="1"/>
    </xf>
    <xf numFmtId="3" fontId="19" fillId="4" borderId="3" xfId="0" applyNumberFormat="1" applyFont="1" applyFill="1" applyBorder="1" applyAlignment="1">
      <alignment horizontal="right" vertical="center"/>
    </xf>
    <xf numFmtId="3" fontId="19" fillId="5" borderId="4" xfId="0" applyNumberFormat="1" applyFont="1" applyFill="1" applyBorder="1" applyAlignment="1">
      <alignment horizontal="right" vertical="center"/>
    </xf>
    <xf numFmtId="3" fontId="19" fillId="5" borderId="3" xfId="0" applyNumberFormat="1" applyFont="1" applyFill="1" applyBorder="1" applyAlignment="1">
      <alignment horizontal="right" vertical="center"/>
    </xf>
    <xf numFmtId="3" fontId="19" fillId="5" borderId="1" xfId="0" applyNumberFormat="1" applyFont="1" applyFill="1" applyBorder="1" applyAlignment="1">
      <alignment horizontal="right" vertical="center"/>
    </xf>
    <xf numFmtId="3" fontId="0" fillId="4" borderId="1" xfId="0" applyNumberFormat="1" applyFill="1" applyBorder="1" applyAlignment="1">
      <alignment horizontal="center"/>
    </xf>
    <xf numFmtId="3" fontId="0" fillId="5" borderId="4" xfId="0" applyNumberFormat="1" applyFill="1" applyBorder="1" applyAlignment="1">
      <alignment horizontal="center"/>
    </xf>
    <xf numFmtId="0" fontId="15" fillId="4" borderId="25" xfId="0" applyFont="1" applyFill="1" applyBorder="1" applyAlignment="1">
      <alignment vertical="center" wrapText="1"/>
    </xf>
    <xf numFmtId="0" fontId="15" fillId="7" borderId="26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1" fontId="15" fillId="0" borderId="28" xfId="0" applyNumberFormat="1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4" fontId="12" fillId="4" borderId="3" xfId="0" applyNumberFormat="1" applyFont="1" applyFill="1" applyBorder="1" applyAlignment="1">
      <alignment horizontal="right" vertical="center"/>
    </xf>
    <xf numFmtId="3" fontId="0" fillId="4" borderId="9" xfId="0" applyNumberForma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3" fontId="2" fillId="4" borderId="17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3" fontId="19" fillId="4" borderId="4" xfId="0" applyNumberFormat="1" applyFont="1" applyFill="1" applyBorder="1" applyAlignment="1">
      <alignment horizontal="right" vertical="center" wrapText="1"/>
    </xf>
    <xf numFmtId="3" fontId="19" fillId="4" borderId="8" xfId="0" applyNumberFormat="1" applyFont="1" applyFill="1" applyBorder="1" applyAlignment="1">
      <alignment horizontal="right" vertical="center"/>
    </xf>
    <xf numFmtId="3" fontId="19" fillId="4" borderId="3" xfId="0" applyNumberFormat="1" applyFont="1" applyFill="1" applyBorder="1" applyAlignment="1">
      <alignment horizontal="right" vertical="center" wrapText="1"/>
    </xf>
    <xf numFmtId="3" fontId="19" fillId="4" borderId="1" xfId="0" applyNumberFormat="1" applyFont="1" applyFill="1" applyBorder="1" applyAlignment="1">
      <alignment horizontal="right" vertical="center" wrapText="1"/>
    </xf>
    <xf numFmtId="3" fontId="19" fillId="4" borderId="8" xfId="0" applyNumberFormat="1" applyFont="1" applyFill="1" applyBorder="1" applyAlignment="1">
      <alignment horizontal="right" vertical="center" wrapText="1"/>
    </xf>
    <xf numFmtId="3" fontId="19" fillId="4" borderId="29" xfId="0" applyNumberFormat="1" applyFont="1" applyFill="1" applyBorder="1" applyAlignment="1">
      <alignment horizontal="right" vertical="center" wrapText="1"/>
    </xf>
    <xf numFmtId="3" fontId="19" fillId="4" borderId="30" xfId="0" applyNumberFormat="1" applyFont="1" applyFill="1" applyBorder="1" applyAlignment="1">
      <alignment horizontal="right" vertical="center" wrapText="1"/>
    </xf>
    <xf numFmtId="3" fontId="19" fillId="4" borderId="28" xfId="0" applyNumberFormat="1" applyFont="1" applyFill="1" applyBorder="1" applyAlignment="1">
      <alignment horizontal="right" vertical="center" wrapText="1"/>
    </xf>
    <xf numFmtId="3" fontId="19" fillId="5" borderId="3" xfId="0" applyNumberFormat="1" applyFont="1" applyFill="1" applyBorder="1" applyAlignment="1">
      <alignment horizontal="right" vertical="center" wrapText="1"/>
    </xf>
    <xf numFmtId="3" fontId="19" fillId="5" borderId="1" xfId="0" applyNumberFormat="1" applyFont="1" applyFill="1" applyBorder="1" applyAlignment="1">
      <alignment horizontal="right" vertical="center" wrapText="1"/>
    </xf>
    <xf numFmtId="3" fontId="19" fillId="5" borderId="8" xfId="0" applyNumberFormat="1" applyFont="1" applyFill="1" applyBorder="1" applyAlignment="1">
      <alignment horizontal="right" vertical="center" wrapText="1"/>
    </xf>
    <xf numFmtId="3" fontId="19" fillId="5" borderId="29" xfId="0" applyNumberFormat="1" applyFont="1" applyFill="1" applyBorder="1" applyAlignment="1">
      <alignment horizontal="right" vertical="center" wrapText="1"/>
    </xf>
    <xf numFmtId="3" fontId="19" fillId="5" borderId="4" xfId="0" applyNumberFormat="1" applyFont="1" applyFill="1" applyBorder="1" applyAlignment="1">
      <alignment horizontal="right" vertical="center" wrapText="1"/>
    </xf>
    <xf numFmtId="0" fontId="15" fillId="0" borderId="31" xfId="0" applyFont="1" applyBorder="1" applyAlignment="1">
      <alignment horizontal="center" vertical="center"/>
    </xf>
    <xf numFmtId="4" fontId="19" fillId="5" borderId="31" xfId="0" applyNumberFormat="1" applyFont="1" applyFill="1" applyBorder="1" applyAlignment="1">
      <alignment vertical="center" wrapText="1"/>
    </xf>
    <xf numFmtId="3" fontId="21" fillId="8" borderId="8" xfId="0" applyNumberFormat="1" applyFont="1" applyFill="1" applyBorder="1" applyAlignment="1" applyProtection="1">
      <alignment horizontal="right" vertical="center" wrapText="1"/>
      <protection locked="0"/>
    </xf>
    <xf numFmtId="1" fontId="8" fillId="8" borderId="32" xfId="0" applyNumberFormat="1" applyFont="1" applyFill="1" applyBorder="1" applyAlignment="1" applyProtection="1">
      <alignment vertical="top" wrapText="1"/>
      <protection locked="0"/>
    </xf>
    <xf numFmtId="3" fontId="19" fillId="8" borderId="3" xfId="0" applyNumberFormat="1" applyFont="1" applyFill="1" applyBorder="1" applyAlignment="1" applyProtection="1">
      <alignment horizontal="right" vertical="center"/>
      <protection locked="0"/>
    </xf>
    <xf numFmtId="1" fontId="8" fillId="8" borderId="21" xfId="0" applyNumberFormat="1" applyFont="1" applyFill="1" applyBorder="1" applyAlignment="1" applyProtection="1">
      <alignment vertical="top" wrapText="1"/>
      <protection locked="0"/>
    </xf>
    <xf numFmtId="3" fontId="19" fillId="8" borderId="21" xfId="0" applyNumberFormat="1" applyFont="1" applyFill="1" applyBorder="1" applyAlignment="1" applyProtection="1">
      <alignment horizontal="right" vertical="center"/>
      <protection locked="0"/>
    </xf>
    <xf numFmtId="3" fontId="19" fillId="8" borderId="1" xfId="0" applyNumberFormat="1" applyFont="1" applyFill="1" applyBorder="1" applyAlignment="1" applyProtection="1">
      <alignment horizontal="right" vertical="center"/>
      <protection locked="0"/>
    </xf>
    <xf numFmtId="3" fontId="19" fillId="8" borderId="21" xfId="0" applyNumberFormat="1" applyFont="1" applyFill="1" applyBorder="1" applyAlignment="1" applyProtection="1">
      <alignment horizontal="right" vertical="center" wrapText="1"/>
      <protection locked="0"/>
    </xf>
    <xf numFmtId="1" fontId="8" fillId="8" borderId="30" xfId="0" applyNumberFormat="1" applyFont="1" applyFill="1" applyBorder="1" applyAlignment="1" applyProtection="1">
      <alignment horizontal="center"/>
      <protection locked="0"/>
    </xf>
    <xf numFmtId="3" fontId="19" fillId="8" borderId="7" xfId="0" applyNumberFormat="1" applyFont="1" applyFill="1" applyBorder="1" applyAlignment="1" applyProtection="1">
      <alignment horizontal="right" vertical="center" wrapText="1"/>
      <protection locked="0"/>
    </xf>
    <xf numFmtId="3" fontId="19" fillId="8" borderId="8" xfId="0" applyNumberFormat="1" applyFont="1" applyFill="1" applyBorder="1" applyAlignment="1" applyProtection="1">
      <alignment horizontal="right" vertical="center"/>
      <protection locked="0"/>
    </xf>
    <xf numFmtId="1" fontId="8" fillId="8" borderId="3" xfId="0" applyNumberFormat="1" applyFont="1" applyFill="1" applyBorder="1" applyAlignment="1" applyProtection="1">
      <alignment vertical="top" wrapText="1"/>
      <protection locked="0"/>
    </xf>
    <xf numFmtId="1" fontId="8" fillId="8" borderId="1" xfId="0" applyNumberFormat="1" applyFont="1" applyFill="1" applyBorder="1" applyAlignment="1" applyProtection="1">
      <alignment vertical="top" wrapText="1"/>
      <protection locked="0"/>
    </xf>
    <xf numFmtId="1" fontId="8" fillId="8" borderId="8" xfId="0" applyNumberFormat="1" applyFont="1" applyFill="1" applyBorder="1" applyAlignment="1" applyProtection="1">
      <alignment vertical="top" wrapText="1"/>
      <protection locked="0"/>
    </xf>
    <xf numFmtId="3" fontId="19" fillId="8" borderId="29" xfId="0" applyNumberFormat="1" applyFont="1" applyFill="1" applyBorder="1" applyAlignment="1" applyProtection="1">
      <alignment horizontal="right" vertical="center"/>
      <protection locked="0"/>
    </xf>
    <xf numFmtId="1" fontId="8" fillId="8" borderId="1" xfId="0" applyNumberFormat="1" applyFont="1" applyFill="1" applyBorder="1" applyAlignment="1" applyProtection="1">
      <alignment horizontal="center"/>
      <protection locked="0"/>
    </xf>
    <xf numFmtId="3" fontId="19" fillId="8" borderId="4" xfId="0" applyNumberFormat="1" applyFont="1" applyFill="1" applyBorder="1" applyAlignment="1" applyProtection="1">
      <alignment horizontal="right" vertical="center"/>
      <protection locked="0"/>
    </xf>
    <xf numFmtId="1" fontId="8" fillId="8" borderId="4" xfId="0" applyNumberFormat="1" applyFont="1" applyFill="1" applyBorder="1" applyAlignment="1" applyProtection="1">
      <alignment vertical="top" wrapText="1"/>
      <protection locked="0"/>
    </xf>
    <xf numFmtId="0" fontId="8" fillId="8" borderId="8" xfId="0" applyFont="1" applyFill="1" applyBorder="1" applyProtection="1">
      <protection locked="0"/>
    </xf>
    <xf numFmtId="3" fontId="19" fillId="8" borderId="30" xfId="0" applyNumberFormat="1" applyFont="1" applyFill="1" applyBorder="1" applyAlignment="1" applyProtection="1">
      <alignment horizontal="right" vertical="center"/>
      <protection locked="0"/>
    </xf>
    <xf numFmtId="1" fontId="8" fillId="8" borderId="4" xfId="0" applyNumberFormat="1" applyFont="1" applyFill="1" applyBorder="1" applyAlignment="1" applyProtection="1">
      <alignment horizontal="center"/>
      <protection locked="0"/>
    </xf>
    <xf numFmtId="3" fontId="19" fillId="8" borderId="28" xfId="0" applyNumberFormat="1" applyFont="1" applyFill="1" applyBorder="1" applyAlignment="1" applyProtection="1">
      <alignment horizontal="right" vertical="center"/>
      <protection locked="0"/>
    </xf>
    <xf numFmtId="3" fontId="19" fillId="8" borderId="4" xfId="0" applyNumberFormat="1" applyFont="1" applyFill="1" applyBorder="1" applyAlignment="1" applyProtection="1">
      <alignment horizontal="right" vertical="center" wrapText="1"/>
      <protection locked="0"/>
    </xf>
    <xf numFmtId="3" fontId="19" fillId="8" borderId="33" xfId="0" applyNumberFormat="1" applyFont="1" applyFill="1" applyBorder="1" applyAlignment="1" applyProtection="1">
      <alignment horizontal="right" vertical="center" wrapText="1"/>
      <protection locked="0"/>
    </xf>
    <xf numFmtId="3" fontId="19" fillId="8" borderId="1" xfId="0" applyNumberFormat="1" applyFont="1" applyFill="1" applyBorder="1" applyAlignment="1" applyProtection="1">
      <alignment horizontal="right" vertical="center" wrapText="1"/>
      <protection locked="0"/>
    </xf>
    <xf numFmtId="3" fontId="19" fillId="8" borderId="34" xfId="0" applyNumberFormat="1" applyFont="1" applyFill="1" applyBorder="1" applyAlignment="1" applyProtection="1">
      <alignment horizontal="right" vertical="center" wrapText="1"/>
      <protection locked="0"/>
    </xf>
    <xf numFmtId="3" fontId="19" fillId="8" borderId="8" xfId="0" applyNumberFormat="1" applyFont="1" applyFill="1" applyBorder="1" applyAlignment="1" applyProtection="1">
      <alignment horizontal="right" vertical="center" wrapText="1"/>
      <protection locked="0"/>
    </xf>
    <xf numFmtId="3" fontId="19" fillId="8" borderId="22" xfId="0" applyNumberFormat="1" applyFont="1" applyFill="1" applyBorder="1" applyAlignment="1" applyProtection="1">
      <alignment horizontal="right" vertical="center" wrapText="1"/>
      <protection locked="0"/>
    </xf>
    <xf numFmtId="3" fontId="19" fillId="8" borderId="3" xfId="0" applyNumberFormat="1" applyFont="1" applyFill="1" applyBorder="1" applyAlignment="1" applyProtection="1">
      <alignment horizontal="right" vertical="center" wrapText="1"/>
      <protection locked="0"/>
    </xf>
    <xf numFmtId="3" fontId="19" fillId="8" borderId="35" xfId="0" applyNumberFormat="1" applyFont="1" applyFill="1" applyBorder="1" applyAlignment="1" applyProtection="1">
      <alignment horizontal="right" vertical="center" wrapText="1"/>
      <protection locked="0"/>
    </xf>
    <xf numFmtId="3" fontId="19" fillId="8" borderId="29" xfId="0" applyNumberFormat="1" applyFont="1" applyFill="1" applyBorder="1" applyAlignment="1" applyProtection="1">
      <alignment horizontal="right" vertical="center" wrapText="1"/>
      <protection locked="0"/>
    </xf>
    <xf numFmtId="3" fontId="19" fillId="8" borderId="36" xfId="0" applyNumberFormat="1" applyFont="1" applyFill="1" applyBorder="1" applyAlignment="1" applyProtection="1">
      <alignment horizontal="right" vertical="center" wrapText="1"/>
      <protection locked="0"/>
    </xf>
    <xf numFmtId="3" fontId="19" fillId="8" borderId="30" xfId="0" applyNumberFormat="1" applyFont="1" applyFill="1" applyBorder="1" applyAlignment="1" applyProtection="1">
      <alignment horizontal="right" vertical="center" wrapText="1"/>
      <protection locked="0"/>
    </xf>
    <xf numFmtId="3" fontId="19" fillId="8" borderId="37" xfId="0" applyNumberFormat="1" applyFont="1" applyFill="1" applyBorder="1" applyAlignment="1" applyProtection="1">
      <alignment horizontal="right" vertical="center" wrapText="1"/>
      <protection locked="0"/>
    </xf>
    <xf numFmtId="3" fontId="19" fillId="8" borderId="31" xfId="0" applyNumberFormat="1" applyFont="1" applyFill="1" applyBorder="1" applyAlignment="1" applyProtection="1">
      <alignment horizontal="right" vertical="center" wrapText="1"/>
      <protection locked="0"/>
    </xf>
    <xf numFmtId="3" fontId="19" fillId="8" borderId="28" xfId="0" applyNumberFormat="1" applyFont="1" applyFill="1" applyBorder="1" applyAlignment="1" applyProtection="1">
      <alignment horizontal="right" vertical="center" wrapText="1"/>
      <protection locked="0"/>
    </xf>
    <xf numFmtId="0" fontId="10" fillId="8" borderId="4" xfId="0" applyFont="1" applyFill="1" applyBorder="1" applyProtection="1">
      <protection locked="0"/>
    </xf>
    <xf numFmtId="4" fontId="18" fillId="8" borderId="4" xfId="0" applyNumberFormat="1" applyFont="1" applyFill="1" applyBorder="1" applyAlignment="1" applyProtection="1">
      <alignment horizontal="right" vertical="center"/>
      <protection locked="0"/>
    </xf>
    <xf numFmtId="0" fontId="10" fillId="8" borderId="1" xfId="0" applyFont="1" applyFill="1" applyBorder="1" applyProtection="1">
      <protection locked="0"/>
    </xf>
    <xf numFmtId="4" fontId="18" fillId="8" borderId="1" xfId="0" applyNumberFormat="1" applyFont="1" applyFill="1" applyBorder="1" applyAlignment="1" applyProtection="1">
      <alignment horizontal="right" vertical="center"/>
      <protection locked="0"/>
    </xf>
    <xf numFmtId="4" fontId="18" fillId="8" borderId="1" xfId="0" applyNumberFormat="1" applyFont="1" applyFill="1" applyBorder="1" applyAlignment="1" applyProtection="1">
      <alignment vertical="center"/>
      <protection locked="0"/>
    </xf>
    <xf numFmtId="0" fontId="10" fillId="8" borderId="8" xfId="0" applyFont="1" applyFill="1" applyBorder="1" applyProtection="1">
      <protection locked="0"/>
    </xf>
    <xf numFmtId="4" fontId="18" fillId="8" borderId="8" xfId="0" applyNumberFormat="1" applyFont="1" applyFill="1" applyBorder="1" applyAlignment="1" applyProtection="1">
      <alignment vertical="center"/>
      <protection locked="0"/>
    </xf>
    <xf numFmtId="0" fontId="17" fillId="8" borderId="34" xfId="0" applyFont="1" applyFill="1" applyBorder="1" applyProtection="1">
      <protection locked="0"/>
    </xf>
    <xf numFmtId="4" fontId="18" fillId="8" borderId="4" xfId="0" applyNumberFormat="1" applyFont="1" applyFill="1" applyBorder="1" applyAlignment="1" applyProtection="1">
      <alignment vertical="center"/>
      <protection locked="0"/>
    </xf>
    <xf numFmtId="0" fontId="6" fillId="8" borderId="1" xfId="0" applyFont="1" applyFill="1" applyBorder="1" applyAlignment="1" applyProtection="1">
      <alignment vertical="top" wrapText="1"/>
      <protection locked="0"/>
    </xf>
    <xf numFmtId="4" fontId="18" fillId="8" borderId="1" xfId="2" applyNumberFormat="1" applyFont="1" applyFill="1" applyBorder="1" applyAlignment="1" applyProtection="1">
      <alignment vertical="center"/>
      <protection locked="0"/>
    </xf>
    <xf numFmtId="4" fontId="18" fillId="8" borderId="29" xfId="0" applyNumberFormat="1" applyFont="1" applyFill="1" applyBorder="1" applyAlignment="1" applyProtection="1">
      <alignment vertical="center"/>
      <protection locked="0"/>
    </xf>
    <xf numFmtId="0" fontId="10" fillId="8" borderId="30" xfId="0" applyFont="1" applyFill="1" applyBorder="1" applyProtection="1">
      <protection locked="0"/>
    </xf>
    <xf numFmtId="0" fontId="6" fillId="8" borderId="4" xfId="0" applyFont="1" applyFill="1" applyBorder="1" applyAlignment="1" applyProtection="1">
      <alignment vertical="top" wrapText="1"/>
      <protection locked="0"/>
    </xf>
    <xf numFmtId="4" fontId="18" fillId="8" borderId="8" xfId="0" applyNumberFormat="1" applyFont="1" applyFill="1" applyBorder="1" applyAlignment="1" applyProtection="1">
      <alignment horizontal="right" vertical="center"/>
      <protection locked="0"/>
    </xf>
    <xf numFmtId="0" fontId="6" fillId="8" borderId="28" xfId="0" applyFont="1" applyFill="1" applyBorder="1" applyAlignment="1" applyProtection="1">
      <alignment vertical="top" wrapText="1"/>
      <protection locked="0"/>
    </xf>
    <xf numFmtId="4" fontId="18" fillId="8" borderId="28" xfId="0" applyNumberFormat="1" applyFont="1" applyFill="1" applyBorder="1" applyAlignment="1" applyProtection="1">
      <alignment vertical="center"/>
      <protection locked="0"/>
    </xf>
    <xf numFmtId="0" fontId="6" fillId="8" borderId="8" xfId="0" applyFont="1" applyFill="1" applyBorder="1" applyAlignment="1" applyProtection="1">
      <alignment vertical="top" wrapText="1"/>
      <protection locked="0"/>
    </xf>
    <xf numFmtId="3" fontId="18" fillId="8" borderId="4" xfId="0" applyNumberFormat="1" applyFont="1" applyFill="1" applyBorder="1" applyAlignment="1" applyProtection="1">
      <alignment vertical="center"/>
      <protection locked="0"/>
    </xf>
    <xf numFmtId="3" fontId="18" fillId="8" borderId="1" xfId="0" applyNumberFormat="1" applyFont="1" applyFill="1" applyBorder="1" applyAlignment="1" applyProtection="1">
      <alignment vertical="center"/>
      <protection locked="0"/>
    </xf>
    <xf numFmtId="3" fontId="18" fillId="8" borderId="8" xfId="0" applyNumberFormat="1" applyFont="1" applyFill="1" applyBorder="1" applyAlignment="1" applyProtection="1">
      <alignment vertical="center"/>
      <protection locked="0"/>
    </xf>
    <xf numFmtId="3" fontId="18" fillId="8" borderId="29" xfId="0" applyNumberFormat="1" applyFont="1" applyFill="1" applyBorder="1" applyAlignment="1" applyProtection="1">
      <alignment vertical="center"/>
      <protection locked="0"/>
    </xf>
    <xf numFmtId="3" fontId="18" fillId="8" borderId="28" xfId="0" applyNumberFormat="1" applyFont="1" applyFill="1" applyBorder="1" applyAlignment="1" applyProtection="1">
      <alignment vertical="center"/>
      <protection locked="0"/>
    </xf>
    <xf numFmtId="4" fontId="12" fillId="8" borderId="4" xfId="0" applyNumberFormat="1" applyFont="1" applyFill="1" applyBorder="1" applyAlignment="1" applyProtection="1">
      <alignment horizontal="right" vertical="center"/>
      <protection locked="0"/>
    </xf>
    <xf numFmtId="4" fontId="12" fillId="8" borderId="30" xfId="0" applyNumberFormat="1" applyFont="1" applyFill="1" applyBorder="1" applyAlignment="1" applyProtection="1">
      <alignment horizontal="right" vertical="center"/>
      <protection locked="0"/>
    </xf>
    <xf numFmtId="4" fontId="12" fillId="8" borderId="1" xfId="0" applyNumberFormat="1" applyFont="1" applyFill="1" applyBorder="1" applyAlignment="1" applyProtection="1">
      <alignment horizontal="right" vertical="center"/>
      <protection locked="0"/>
    </xf>
    <xf numFmtId="0" fontId="0" fillId="8" borderId="3" xfId="0" applyFill="1" applyBorder="1" applyAlignment="1" applyProtection="1">
      <alignment horizontal="center"/>
      <protection locked="0"/>
    </xf>
    <xf numFmtId="0" fontId="0" fillId="8" borderId="1" xfId="0" applyFill="1" applyBorder="1" applyAlignment="1" applyProtection="1">
      <alignment horizontal="center"/>
      <protection locked="0"/>
    </xf>
    <xf numFmtId="4" fontId="12" fillId="8" borderId="8" xfId="0" applyNumberFormat="1" applyFont="1" applyFill="1" applyBorder="1" applyAlignment="1" applyProtection="1">
      <alignment horizontal="right" vertical="center"/>
      <protection locked="0"/>
    </xf>
    <xf numFmtId="0" fontId="0" fillId="8" borderId="1" xfId="0" applyFill="1" applyBorder="1" applyAlignment="1" applyProtection="1">
      <protection locked="0"/>
    </xf>
    <xf numFmtId="0" fontId="0" fillId="8" borderId="4" xfId="0" applyFill="1" applyBorder="1" applyProtection="1">
      <protection locked="0"/>
    </xf>
    <xf numFmtId="0" fontId="20" fillId="0" borderId="13" xfId="0" applyFont="1" applyFill="1" applyBorder="1" applyAlignment="1">
      <alignment horizontal="center" vertical="center" wrapText="1"/>
    </xf>
    <xf numFmtId="2" fontId="21" fillId="9" borderId="12" xfId="0" applyNumberFormat="1" applyFont="1" applyFill="1" applyBorder="1" applyAlignment="1">
      <alignment horizontal="center" vertical="center"/>
    </xf>
    <xf numFmtId="2" fontId="21" fillId="10" borderId="12" xfId="0" applyNumberFormat="1" applyFont="1" applyFill="1" applyBorder="1" applyAlignment="1">
      <alignment horizontal="center" vertical="center"/>
    </xf>
    <xf numFmtId="2" fontId="22" fillId="11" borderId="38" xfId="0" applyNumberFormat="1" applyFont="1" applyFill="1" applyBorder="1" applyAlignment="1">
      <alignment horizontal="center" vertical="center" shrinkToFit="1"/>
    </xf>
    <xf numFmtId="3" fontId="20" fillId="0" borderId="4" xfId="0" applyNumberFormat="1" applyFont="1" applyFill="1" applyBorder="1" applyAlignment="1">
      <alignment horizontal="center" vertical="center" wrapText="1"/>
    </xf>
    <xf numFmtId="3" fontId="20" fillId="9" borderId="33" xfId="0" applyNumberFormat="1" applyFont="1" applyFill="1" applyBorder="1" applyAlignment="1">
      <alignment horizontal="center" vertical="center"/>
    </xf>
    <xf numFmtId="3" fontId="20" fillId="10" borderId="33" xfId="0" applyNumberFormat="1" applyFont="1" applyFill="1" applyBorder="1" applyAlignment="1">
      <alignment horizontal="center" vertical="center"/>
    </xf>
    <xf numFmtId="0" fontId="19" fillId="0" borderId="39" xfId="0" applyFont="1" applyFill="1" applyBorder="1" applyAlignment="1">
      <alignment horizontal="center" wrapText="1"/>
    </xf>
    <xf numFmtId="2" fontId="23" fillId="9" borderId="36" xfId="0" applyNumberFormat="1" applyFont="1" applyFill="1" applyBorder="1" applyAlignment="1">
      <alignment horizontal="center"/>
    </xf>
    <xf numFmtId="2" fontId="21" fillId="10" borderId="36" xfId="0" applyNumberFormat="1" applyFont="1" applyFill="1" applyBorder="1" applyAlignment="1">
      <alignment horizontal="center" vertical="center"/>
    </xf>
    <xf numFmtId="2" fontId="23" fillId="11" borderId="29" xfId="0" applyNumberFormat="1" applyFont="1" applyFill="1" applyBorder="1" applyAlignment="1">
      <alignment horizontal="center" shrinkToFit="1"/>
    </xf>
    <xf numFmtId="0" fontId="8" fillId="8" borderId="33" xfId="0" applyFont="1" applyFill="1" applyBorder="1" applyAlignment="1" applyProtection="1">
      <alignment vertical="center"/>
      <protection locked="0"/>
    </xf>
    <xf numFmtId="0" fontId="15" fillId="0" borderId="19" xfId="0" applyFont="1" applyFill="1" applyBorder="1" applyAlignment="1">
      <alignment horizontal="right" vertical="center"/>
    </xf>
    <xf numFmtId="4" fontId="19" fillId="8" borderId="18" xfId="0" applyNumberFormat="1" applyFont="1" applyFill="1" applyBorder="1" applyAlignment="1" applyProtection="1">
      <alignment horizontal="right" vertical="center" wrapText="1"/>
      <protection locked="0"/>
    </xf>
    <xf numFmtId="4" fontId="19" fillId="8" borderId="20" xfId="0" applyNumberFormat="1" applyFont="1" applyFill="1" applyBorder="1" applyAlignment="1" applyProtection="1">
      <alignment horizontal="right" vertical="center" wrapText="1"/>
      <protection locked="0"/>
    </xf>
    <xf numFmtId="4" fontId="19" fillId="8" borderId="27" xfId="0" applyNumberFormat="1" applyFont="1" applyFill="1" applyBorder="1" applyAlignment="1" applyProtection="1">
      <alignment horizontal="right" vertical="center" wrapText="1"/>
      <protection locked="0"/>
    </xf>
    <xf numFmtId="4" fontId="19" fillId="8" borderId="19" xfId="0" applyNumberFormat="1" applyFont="1" applyFill="1" applyBorder="1" applyAlignment="1" applyProtection="1">
      <alignment horizontal="right" vertical="center" wrapText="1"/>
      <protection locked="0"/>
    </xf>
    <xf numFmtId="4" fontId="19" fillId="8" borderId="40" xfId="0" applyNumberFormat="1" applyFont="1" applyFill="1" applyBorder="1" applyAlignment="1" applyProtection="1">
      <alignment horizontal="right" vertical="center" wrapText="1"/>
      <protection locked="0"/>
    </xf>
    <xf numFmtId="4" fontId="19" fillId="8" borderId="41" xfId="0" applyNumberFormat="1" applyFont="1" applyFill="1" applyBorder="1" applyAlignment="1" applyProtection="1">
      <alignment horizontal="right" vertical="center" wrapText="1"/>
      <protection locked="0"/>
    </xf>
    <xf numFmtId="4" fontId="19" fillId="8" borderId="42" xfId="0" applyNumberFormat="1" applyFont="1" applyFill="1" applyBorder="1" applyAlignment="1" applyProtection="1">
      <alignment horizontal="right" vertical="center" wrapText="1"/>
      <protection locked="0"/>
    </xf>
    <xf numFmtId="4" fontId="19" fillId="0" borderId="42" xfId="0" applyNumberFormat="1" applyFont="1" applyFill="1" applyBorder="1" applyAlignment="1">
      <alignment vertical="center" wrapText="1"/>
    </xf>
    <xf numFmtId="3" fontId="20" fillId="0" borderId="18" xfId="0" applyNumberFormat="1" applyFont="1" applyFill="1" applyBorder="1" applyAlignment="1">
      <alignment vertical="center" wrapText="1"/>
    </xf>
    <xf numFmtId="0" fontId="15" fillId="0" borderId="43" xfId="0" applyFont="1" applyFill="1" applyBorder="1" applyAlignment="1">
      <alignment horizontal="right" vertical="center"/>
    </xf>
    <xf numFmtId="0" fontId="15" fillId="0" borderId="42" xfId="0" applyFont="1" applyBorder="1" applyAlignment="1">
      <alignment horizontal="center" vertical="center"/>
    </xf>
    <xf numFmtId="3" fontId="20" fillId="11" borderId="33" xfId="0" applyNumberFormat="1" applyFont="1" applyFill="1" applyBorder="1" applyAlignment="1">
      <alignment horizontal="center" vertical="center" wrapText="1"/>
    </xf>
    <xf numFmtId="0" fontId="4" fillId="0" borderId="54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2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0" fillId="0" borderId="46" xfId="0" applyBorder="1" applyAlignment="1">
      <alignment horizontal="left"/>
    </xf>
    <xf numFmtId="0" fontId="0" fillId="0" borderId="53" xfId="0" applyBorder="1" applyAlignment="1">
      <alignment horizontal="left"/>
    </xf>
    <xf numFmtId="0" fontId="14" fillId="0" borderId="47" xfId="0" applyFont="1" applyBorder="1" applyAlignment="1">
      <alignment horizontal="left"/>
    </xf>
    <xf numFmtId="0" fontId="14" fillId="0" borderId="32" xfId="0" applyFont="1" applyBorder="1" applyAlignment="1">
      <alignment horizontal="left"/>
    </xf>
    <xf numFmtId="0" fontId="4" fillId="0" borderId="55" xfId="0" applyFont="1" applyBorder="1" applyAlignment="1">
      <alignment horizontal="left" vertical="center" wrapText="1"/>
    </xf>
    <xf numFmtId="0" fontId="0" fillId="0" borderId="56" xfId="0" applyBorder="1" applyAlignment="1">
      <alignment horizontal="left" vertical="center"/>
    </xf>
    <xf numFmtId="0" fontId="0" fillId="0" borderId="57" xfId="0" applyBorder="1" applyAlignment="1">
      <alignment horizontal="left" vertical="center"/>
    </xf>
    <xf numFmtId="0" fontId="16" fillId="5" borderId="29" xfId="0" applyFont="1" applyFill="1" applyBorder="1" applyAlignment="1">
      <alignment horizontal="center" vertical="center"/>
    </xf>
    <xf numFmtId="0" fontId="16" fillId="5" borderId="38" xfId="0" applyFont="1" applyFill="1" applyBorder="1" applyAlignment="1">
      <alignment horizontal="center" vertical="center"/>
    </xf>
    <xf numFmtId="0" fontId="16" fillId="5" borderId="3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11" fillId="4" borderId="44" xfId="0" applyFont="1" applyFill="1" applyBorder="1" applyAlignment="1">
      <alignment horizontal="center" vertical="center" textRotation="90" wrapText="1"/>
    </xf>
    <xf numFmtId="0" fontId="11" fillId="4" borderId="45" xfId="0" applyFont="1" applyFill="1" applyBorder="1" applyAlignment="1">
      <alignment horizontal="center" vertical="center" textRotation="90" wrapText="1"/>
    </xf>
    <xf numFmtId="0" fontId="11" fillId="4" borderId="26" xfId="0" applyFont="1" applyFill="1" applyBorder="1" applyAlignment="1">
      <alignment horizontal="center" vertical="center" textRotation="90" wrapText="1"/>
    </xf>
    <xf numFmtId="0" fontId="11" fillId="5" borderId="44" xfId="0" applyFont="1" applyFill="1" applyBorder="1" applyAlignment="1">
      <alignment horizontal="center" vertical="center" textRotation="90" wrapText="1"/>
    </xf>
    <xf numFmtId="0" fontId="11" fillId="5" borderId="45" xfId="0" applyFont="1" applyFill="1" applyBorder="1" applyAlignment="1">
      <alignment horizontal="center" vertical="center" textRotation="90" wrapText="1"/>
    </xf>
    <xf numFmtId="0" fontId="11" fillId="5" borderId="26" xfId="0" applyFont="1" applyFill="1" applyBorder="1" applyAlignment="1">
      <alignment horizontal="center" vertical="center" textRotation="90" wrapText="1"/>
    </xf>
    <xf numFmtId="0" fontId="12" fillId="0" borderId="44" xfId="0" applyFont="1" applyBorder="1" applyAlignment="1">
      <alignment horizontal="center" vertical="center" textRotation="90"/>
    </xf>
    <xf numFmtId="0" fontId="12" fillId="0" borderId="26" xfId="0" applyFont="1" applyBorder="1" applyAlignment="1">
      <alignment horizontal="center" vertical="center" textRotation="90"/>
    </xf>
    <xf numFmtId="0" fontId="12" fillId="0" borderId="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/>
    </xf>
    <xf numFmtId="0" fontId="11" fillId="0" borderId="48" xfId="0" applyFont="1" applyBorder="1" applyAlignment="1">
      <alignment horizontal="center"/>
    </xf>
    <xf numFmtId="0" fontId="11" fillId="0" borderId="49" xfId="0" applyFont="1" applyBorder="1" applyAlignment="1">
      <alignment horizontal="center"/>
    </xf>
    <xf numFmtId="0" fontId="11" fillId="0" borderId="22" xfId="0" applyFont="1" applyBorder="1" applyAlignment="1">
      <alignment horizontal="center" vertical="center"/>
    </xf>
    <xf numFmtId="0" fontId="11" fillId="0" borderId="50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38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11" fillId="4" borderId="44" xfId="0" applyFont="1" applyFill="1" applyBorder="1" applyAlignment="1">
      <alignment horizontal="center" vertical="center" textRotation="90"/>
    </xf>
    <xf numFmtId="0" fontId="11" fillId="4" borderId="45" xfId="0" applyFont="1" applyFill="1" applyBorder="1" applyAlignment="1">
      <alignment horizontal="center" vertical="center" textRotation="90"/>
    </xf>
    <xf numFmtId="0" fontId="11" fillId="4" borderId="26" xfId="0" applyFont="1" applyFill="1" applyBorder="1" applyAlignment="1">
      <alignment horizontal="center" vertical="center" textRotation="90"/>
    </xf>
    <xf numFmtId="0" fontId="0" fillId="0" borderId="46" xfId="0" applyBorder="1" applyAlignment="1">
      <alignment horizontal="center"/>
    </xf>
    <xf numFmtId="0" fontId="11" fillId="5" borderId="44" xfId="0" applyFont="1" applyFill="1" applyBorder="1" applyAlignment="1">
      <alignment horizontal="center" vertical="center" textRotation="90"/>
    </xf>
    <xf numFmtId="0" fontId="11" fillId="5" borderId="45" xfId="0" applyFont="1" applyFill="1" applyBorder="1" applyAlignment="1">
      <alignment horizontal="center" vertical="center" textRotation="90"/>
    </xf>
    <xf numFmtId="0" fontId="16" fillId="4" borderId="9" xfId="0" applyFont="1" applyFill="1" applyBorder="1" applyAlignment="1">
      <alignment horizontal="center" vertical="center" wrapText="1"/>
    </xf>
    <xf numFmtId="0" fontId="16" fillId="4" borderId="38" xfId="0" applyFont="1" applyFill="1" applyBorder="1" applyAlignment="1">
      <alignment horizontal="center" vertical="center" wrapText="1"/>
    </xf>
    <xf numFmtId="0" fontId="16" fillId="4" borderId="30" xfId="0" applyFont="1" applyFill="1" applyBorder="1" applyAlignment="1">
      <alignment horizontal="center" vertical="center" wrapText="1"/>
    </xf>
    <xf numFmtId="0" fontId="15" fillId="0" borderId="64" xfId="0" applyFont="1" applyBorder="1" applyAlignment="1">
      <alignment horizontal="left" wrapText="1"/>
    </xf>
    <xf numFmtId="0" fontId="15" fillId="0" borderId="39" xfId="0" applyFont="1" applyBorder="1" applyAlignment="1">
      <alignment horizontal="left" wrapText="1"/>
    </xf>
    <xf numFmtId="0" fontId="15" fillId="0" borderId="65" xfId="0" applyFont="1" applyBorder="1" applyAlignment="1">
      <alignment horizontal="left" wrapText="1"/>
    </xf>
    <xf numFmtId="0" fontId="15" fillId="0" borderId="54" xfId="0" applyFont="1" applyBorder="1" applyAlignment="1">
      <alignment horizontal="left" wrapText="1"/>
    </xf>
    <xf numFmtId="0" fontId="15" fillId="0" borderId="2" xfId="0" applyFont="1" applyBorder="1" applyAlignment="1">
      <alignment horizontal="left" wrapText="1"/>
    </xf>
    <xf numFmtId="0" fontId="15" fillId="0" borderId="24" xfId="0" applyFont="1" applyBorder="1" applyAlignment="1">
      <alignment horizontal="left" wrapText="1"/>
    </xf>
    <xf numFmtId="0" fontId="15" fillId="0" borderId="5" xfId="0" applyFont="1" applyBorder="1" applyAlignment="1">
      <alignment horizontal="left" wrapText="1"/>
    </xf>
    <xf numFmtId="0" fontId="15" fillId="0" borderId="0" xfId="0" applyFont="1" applyBorder="1" applyAlignment="1">
      <alignment horizontal="left" wrapText="1"/>
    </xf>
    <xf numFmtId="0" fontId="15" fillId="0" borderId="25" xfId="0" applyFont="1" applyBorder="1" applyAlignment="1">
      <alignment horizontal="left" wrapText="1"/>
    </xf>
    <xf numFmtId="0" fontId="15" fillId="0" borderId="47" xfId="0" applyFont="1" applyBorder="1" applyAlignment="1">
      <alignment horizontal="left"/>
    </xf>
    <xf numFmtId="0" fontId="15" fillId="0" borderId="48" xfId="0" applyFont="1" applyBorder="1" applyAlignment="1">
      <alignment horizontal="left"/>
    </xf>
    <xf numFmtId="0" fontId="15" fillId="0" borderId="32" xfId="0" applyFont="1" applyBorder="1" applyAlignment="1">
      <alignment horizontal="left"/>
    </xf>
    <xf numFmtId="0" fontId="15" fillId="0" borderId="33" xfId="0" applyFont="1" applyBorder="1" applyAlignment="1">
      <alignment horizontal="left"/>
    </xf>
    <xf numFmtId="0" fontId="15" fillId="0" borderId="49" xfId="0" applyFont="1" applyBorder="1" applyAlignment="1">
      <alignment horizontal="left"/>
    </xf>
    <xf numFmtId="0" fontId="15" fillId="0" borderId="0" xfId="0" applyFont="1" applyFill="1" applyBorder="1" applyAlignment="1">
      <alignment horizontal="center" vertical="top"/>
    </xf>
    <xf numFmtId="0" fontId="15" fillId="5" borderId="60" xfId="0" applyFont="1" applyFill="1" applyBorder="1" applyAlignment="1">
      <alignment horizontal="left" vertical="center" wrapText="1"/>
    </xf>
    <xf numFmtId="0" fontId="15" fillId="5" borderId="46" xfId="0" applyFont="1" applyFill="1" applyBorder="1" applyAlignment="1">
      <alignment horizontal="left" vertical="center" wrapText="1"/>
    </xf>
    <xf numFmtId="0" fontId="15" fillId="5" borderId="61" xfId="0" applyFont="1" applyFill="1" applyBorder="1" applyAlignment="1">
      <alignment horizontal="left" vertical="center" wrapText="1"/>
    </xf>
    <xf numFmtId="0" fontId="15" fillId="5" borderId="12" xfId="0" applyFont="1" applyFill="1" applyBorder="1" applyAlignment="1">
      <alignment horizontal="center" vertical="center" wrapText="1"/>
    </xf>
    <xf numFmtId="0" fontId="15" fillId="5" borderId="13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5" borderId="15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 wrapText="1"/>
    </xf>
    <xf numFmtId="0" fontId="15" fillId="4" borderId="13" xfId="0" applyFont="1" applyFill="1" applyBorder="1" applyAlignment="1">
      <alignment horizontal="center" vertical="center" wrapText="1"/>
    </xf>
    <xf numFmtId="0" fontId="15" fillId="4" borderId="37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5" fillId="4" borderId="60" xfId="0" applyFont="1" applyFill="1" applyBorder="1" applyAlignment="1">
      <alignment horizontal="left" vertical="center" wrapText="1"/>
    </xf>
    <xf numFmtId="0" fontId="15" fillId="4" borderId="46" xfId="0" applyFont="1" applyFill="1" applyBorder="1" applyAlignment="1">
      <alignment horizontal="left" vertical="center" wrapText="1"/>
    </xf>
    <xf numFmtId="0" fontId="15" fillId="4" borderId="61" xfId="0" applyFont="1" applyFill="1" applyBorder="1" applyAlignment="1">
      <alignment horizontal="left" vertical="center" wrapText="1"/>
    </xf>
    <xf numFmtId="0" fontId="15" fillId="4" borderId="53" xfId="0" applyFont="1" applyFill="1" applyBorder="1" applyAlignment="1">
      <alignment horizontal="left" vertical="center" wrapText="1"/>
    </xf>
    <xf numFmtId="0" fontId="15" fillId="8" borderId="62" xfId="0" applyFont="1" applyFill="1" applyBorder="1" applyAlignment="1" applyProtection="1">
      <alignment horizontal="left" vertical="top"/>
      <protection locked="0"/>
    </xf>
    <xf numFmtId="0" fontId="15" fillId="8" borderId="50" xfId="0" applyFont="1" applyFill="1" applyBorder="1" applyAlignment="1" applyProtection="1">
      <alignment horizontal="left" vertical="top"/>
      <protection locked="0"/>
    </xf>
    <xf numFmtId="0" fontId="15" fillId="8" borderId="63" xfId="0" applyFont="1" applyFill="1" applyBorder="1" applyAlignment="1" applyProtection="1">
      <alignment horizontal="left" vertical="top"/>
      <protection locked="0"/>
    </xf>
    <xf numFmtId="0" fontId="15" fillId="5" borderId="16" xfId="0" applyFont="1" applyFill="1" applyBorder="1" applyAlignment="1">
      <alignment horizontal="left" vertical="top" wrapText="1"/>
    </xf>
    <xf numFmtId="0" fontId="15" fillId="5" borderId="17" xfId="0" applyFont="1" applyFill="1" applyBorder="1" applyAlignment="1">
      <alignment horizontal="left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47" xfId="0" applyFont="1" applyFill="1" applyBorder="1" applyAlignment="1">
      <alignment horizontal="center" vertical="center" wrapText="1"/>
    </xf>
    <xf numFmtId="0" fontId="15" fillId="0" borderId="48" xfId="0" applyFont="1" applyFill="1" applyBorder="1" applyAlignment="1">
      <alignment horizontal="center" vertical="center" wrapText="1"/>
    </xf>
    <xf numFmtId="0" fontId="5" fillId="4" borderId="54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5" fillId="4" borderId="15" xfId="0" applyFont="1" applyFill="1" applyBorder="1" applyAlignment="1">
      <alignment horizontal="center"/>
    </xf>
    <xf numFmtId="0" fontId="15" fillId="4" borderId="5" xfId="0" applyFont="1" applyFill="1" applyBorder="1" applyAlignment="1">
      <alignment horizontal="center" vertical="center" wrapText="1"/>
    </xf>
    <xf numFmtId="0" fontId="15" fillId="4" borderId="0" xfId="0" applyFont="1" applyFill="1" applyBorder="1" applyAlignment="1">
      <alignment horizontal="center" vertical="center" wrapText="1"/>
    </xf>
    <xf numFmtId="0" fontId="15" fillId="4" borderId="5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5" fillId="5" borderId="0" xfId="0" applyFont="1" applyFill="1" applyBorder="1" applyAlignment="1">
      <alignment horizontal="center" vertical="center" wrapText="1"/>
    </xf>
    <xf numFmtId="0" fontId="15" fillId="5" borderId="54" xfId="0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19" fillId="0" borderId="16" xfId="0" applyFont="1" applyFill="1" applyBorder="1" applyAlignment="1">
      <alignment horizontal="center" vertical="center"/>
    </xf>
    <xf numFmtId="0" fontId="19" fillId="0" borderId="17" xfId="0" applyFont="1" applyFill="1" applyBorder="1" applyAlignment="1">
      <alignment horizontal="center" vertical="center"/>
    </xf>
    <xf numFmtId="0" fontId="19" fillId="0" borderId="58" xfId="0" applyFont="1" applyFill="1" applyBorder="1" applyAlignment="1">
      <alignment horizontal="center" vertical="center"/>
    </xf>
    <xf numFmtId="1" fontId="15" fillId="9" borderId="9" xfId="0" applyNumberFormat="1" applyFont="1" applyFill="1" applyBorder="1" applyAlignment="1">
      <alignment horizontal="center" vertical="center" wrapText="1"/>
    </xf>
    <xf numFmtId="1" fontId="15" fillId="9" borderId="38" xfId="0" applyNumberFormat="1" applyFont="1" applyFill="1" applyBorder="1" applyAlignment="1">
      <alignment horizontal="center" vertical="center" wrapText="1"/>
    </xf>
    <xf numFmtId="0" fontId="15" fillId="10" borderId="9" xfId="0" applyFont="1" applyFill="1" applyBorder="1" applyAlignment="1">
      <alignment horizontal="center" vertical="center" wrapText="1"/>
    </xf>
    <xf numFmtId="0" fontId="15" fillId="10" borderId="30" xfId="0" applyFont="1" applyFill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 wrapText="1"/>
    </xf>
    <xf numFmtId="0" fontId="15" fillId="0" borderId="48" xfId="0" applyFont="1" applyBorder="1" applyAlignment="1">
      <alignment horizontal="center" vertical="center" wrapText="1"/>
    </xf>
    <xf numFmtId="0" fontId="15" fillId="0" borderId="32" xfId="0" applyFont="1" applyBorder="1" applyAlignment="1">
      <alignment horizontal="center" vertical="center" wrapText="1"/>
    </xf>
    <xf numFmtId="3" fontId="15" fillId="0" borderId="9" xfId="0" applyNumberFormat="1" applyFont="1" applyFill="1" applyBorder="1" applyAlignment="1">
      <alignment horizontal="center" vertical="center" wrapText="1"/>
    </xf>
    <xf numFmtId="3" fontId="15" fillId="0" borderId="38" xfId="0" applyNumberFormat="1" applyFont="1" applyFill="1" applyBorder="1" applyAlignment="1">
      <alignment horizontal="center" vertical="center" wrapText="1"/>
    </xf>
    <xf numFmtId="1" fontId="15" fillId="0" borderId="4" xfId="0" applyNumberFormat="1" applyFont="1" applyBorder="1" applyAlignment="1">
      <alignment horizontal="center" vertical="center" wrapText="1"/>
    </xf>
    <xf numFmtId="1" fontId="15" fillId="0" borderId="29" xfId="0" applyNumberFormat="1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" fontId="15" fillId="0" borderId="16" xfId="0" applyNumberFormat="1" applyFont="1" applyBorder="1" applyAlignment="1">
      <alignment horizontal="center" vertical="center"/>
    </xf>
    <xf numFmtId="1" fontId="15" fillId="0" borderId="17" xfId="0" applyNumberFormat="1" applyFont="1" applyBorder="1" applyAlignment="1">
      <alignment horizontal="center" vertical="center"/>
    </xf>
    <xf numFmtId="1" fontId="15" fillId="0" borderId="59" xfId="0" applyNumberFormat="1" applyFont="1" applyBorder="1" applyAlignment="1">
      <alignment horizontal="center" vertical="center"/>
    </xf>
    <xf numFmtId="0" fontId="15" fillId="0" borderId="51" xfId="0" applyFont="1" applyFill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center" vertical="center" wrapText="1"/>
    </xf>
    <xf numFmtId="0" fontId="15" fillId="11" borderId="52" xfId="0" applyFont="1" applyFill="1" applyBorder="1" applyAlignment="1">
      <alignment horizontal="center" vertical="center" wrapText="1"/>
    </xf>
    <xf numFmtId="0" fontId="15" fillId="11" borderId="37" xfId="0" applyFont="1" applyFill="1" applyBorder="1" applyAlignment="1">
      <alignment horizontal="center" vertical="center" wrapText="1"/>
    </xf>
  </cellXfs>
  <cellStyles count="3">
    <cellStyle name="Euro" xfId="1"/>
    <cellStyle name="Normal" xfId="0" builtinId="0"/>
    <cellStyle name="Stile 1" xfId="2"/>
  </cellStyles>
  <dxfs count="2"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6"/>
  <sheetViews>
    <sheetView view="pageBreakPreview" topLeftCell="A16" zoomScaleNormal="50" zoomScaleSheetLayoutView="100" workbookViewId="0">
      <selection activeCell="H10" sqref="H10"/>
    </sheetView>
  </sheetViews>
  <sheetFormatPr defaultRowHeight="15"/>
  <cols>
    <col min="1" max="1" width="6.5703125" style="21" customWidth="1"/>
    <col min="2" max="2" width="26.5703125" customWidth="1"/>
    <col min="3" max="3" width="20" customWidth="1"/>
    <col min="4" max="4" width="13.7109375" customWidth="1"/>
    <col min="5" max="5" width="14" customWidth="1"/>
    <col min="6" max="6" width="17.5703125" customWidth="1"/>
    <col min="7" max="7" width="17.42578125" customWidth="1"/>
  </cols>
  <sheetData>
    <row r="1" spans="1:13" ht="21">
      <c r="A1" s="223" t="s">
        <v>48</v>
      </c>
      <c r="B1" s="224"/>
      <c r="C1" s="224"/>
      <c r="D1" s="224"/>
      <c r="E1" s="224"/>
      <c r="F1" s="224"/>
      <c r="G1" s="225"/>
      <c r="H1" s="4"/>
      <c r="I1" s="3"/>
      <c r="J1" s="3"/>
      <c r="K1" s="3"/>
      <c r="L1" s="3"/>
      <c r="M1" s="3"/>
    </row>
    <row r="2" spans="1:13" ht="15" customHeight="1" thickBot="1">
      <c r="A2" s="76">
        <v>1</v>
      </c>
      <c r="B2" s="77">
        <v>2</v>
      </c>
      <c r="C2" s="77">
        <v>3</v>
      </c>
      <c r="D2" s="226">
        <v>4</v>
      </c>
      <c r="E2" s="227"/>
      <c r="F2" s="77">
        <v>5</v>
      </c>
      <c r="G2" s="78">
        <v>6</v>
      </c>
      <c r="H2" s="4"/>
      <c r="I2" s="3"/>
      <c r="J2" s="3"/>
      <c r="K2" s="3"/>
      <c r="L2" s="3"/>
      <c r="M2" s="3"/>
    </row>
    <row r="3" spans="1:13" ht="61.5" customHeight="1">
      <c r="A3" s="217" t="s">
        <v>56</v>
      </c>
      <c r="B3" s="219" t="s">
        <v>25</v>
      </c>
      <c r="C3" s="209" t="s">
        <v>75</v>
      </c>
      <c r="D3" s="221" t="s">
        <v>72</v>
      </c>
      <c r="E3" s="222"/>
      <c r="F3" s="209" t="s">
        <v>36</v>
      </c>
      <c r="G3" s="228" t="s">
        <v>71</v>
      </c>
      <c r="H3" s="1"/>
      <c r="I3" s="1"/>
      <c r="J3" s="1"/>
      <c r="K3" s="1"/>
      <c r="L3" s="1"/>
      <c r="M3" s="1"/>
    </row>
    <row r="4" spans="1:13" ht="17.25" customHeight="1" thickBot="1">
      <c r="A4" s="218"/>
      <c r="B4" s="220"/>
      <c r="C4" s="210"/>
      <c r="D4" s="26" t="s">
        <v>76</v>
      </c>
      <c r="E4" s="25" t="s">
        <v>77</v>
      </c>
      <c r="F4" s="210"/>
      <c r="G4" s="229"/>
      <c r="H4" s="1"/>
      <c r="I4" s="1"/>
      <c r="J4" s="1"/>
      <c r="K4" s="1"/>
      <c r="L4" s="1"/>
      <c r="M4" s="1"/>
    </row>
    <row r="5" spans="1:13" ht="15" customHeight="1">
      <c r="A5" s="211" t="s">
        <v>57</v>
      </c>
      <c r="B5" s="136" t="s">
        <v>33</v>
      </c>
      <c r="C5" s="137"/>
      <c r="D5" s="23" t="s">
        <v>83</v>
      </c>
      <c r="E5" s="159"/>
      <c r="F5" s="154"/>
      <c r="G5" s="47">
        <f>C5*E5-F5</f>
        <v>0</v>
      </c>
    </row>
    <row r="6" spans="1:13" ht="15" customHeight="1">
      <c r="A6" s="212"/>
      <c r="B6" s="138" t="s">
        <v>23</v>
      </c>
      <c r="C6" s="139"/>
      <c r="D6" s="72">
        <v>7500</v>
      </c>
      <c r="E6" s="53">
        <v>7500</v>
      </c>
      <c r="F6" s="155"/>
      <c r="G6" s="50">
        <f>C6*E6-F6</f>
        <v>0</v>
      </c>
    </row>
    <row r="7" spans="1:13" ht="15" customHeight="1">
      <c r="A7" s="212"/>
      <c r="B7" s="138" t="s">
        <v>47</v>
      </c>
      <c r="C7" s="140"/>
      <c r="D7" s="72">
        <v>3600</v>
      </c>
      <c r="E7" s="53">
        <v>3600</v>
      </c>
      <c r="F7" s="155"/>
      <c r="G7" s="49">
        <f>C7*E7-F7</f>
        <v>0</v>
      </c>
    </row>
    <row r="8" spans="1:13" ht="15" customHeight="1">
      <c r="A8" s="212"/>
      <c r="B8" s="138" t="s">
        <v>24</v>
      </c>
      <c r="C8" s="140"/>
      <c r="D8" s="72">
        <v>20000</v>
      </c>
      <c r="E8" s="53">
        <v>20000</v>
      </c>
      <c r="F8" s="155"/>
      <c r="G8" s="49">
        <f t="shared" ref="G8:G37" si="0">C8*E8-F8</f>
        <v>0</v>
      </c>
    </row>
    <row r="9" spans="1:13" ht="15.75" customHeight="1" thickBot="1">
      <c r="A9" s="213"/>
      <c r="B9" s="141" t="s">
        <v>80</v>
      </c>
      <c r="C9" s="142"/>
      <c r="D9" s="160"/>
      <c r="E9" s="160"/>
      <c r="F9" s="156"/>
      <c r="G9" s="49">
        <f t="shared" si="0"/>
        <v>0</v>
      </c>
    </row>
    <row r="10" spans="1:13" ht="16.5" customHeight="1">
      <c r="A10" s="214" t="s">
        <v>67</v>
      </c>
      <c r="B10" s="143" t="s">
        <v>69</v>
      </c>
      <c r="C10" s="144"/>
      <c r="D10" s="230" t="s">
        <v>74</v>
      </c>
      <c r="E10" s="159"/>
      <c r="F10" s="154"/>
      <c r="G10" s="48">
        <f t="shared" si="0"/>
        <v>0</v>
      </c>
    </row>
    <row r="11" spans="1:13" ht="15" customHeight="1">
      <c r="A11" s="215"/>
      <c r="B11" s="143" t="s">
        <v>69</v>
      </c>
      <c r="C11" s="139"/>
      <c r="D11" s="231"/>
      <c r="E11" s="161"/>
      <c r="F11" s="155"/>
      <c r="G11" s="52">
        <f t="shared" si="0"/>
        <v>0</v>
      </c>
    </row>
    <row r="12" spans="1:13" ht="15" customHeight="1">
      <c r="A12" s="215"/>
      <c r="B12" s="143" t="s">
        <v>69</v>
      </c>
      <c r="C12" s="140"/>
      <c r="D12" s="231"/>
      <c r="E12" s="161"/>
      <c r="F12" s="155"/>
      <c r="G12" s="52">
        <f t="shared" si="0"/>
        <v>0</v>
      </c>
    </row>
    <row r="13" spans="1:13" ht="15" customHeight="1">
      <c r="A13" s="215"/>
      <c r="B13" s="143" t="s">
        <v>69</v>
      </c>
      <c r="C13" s="140"/>
      <c r="D13" s="231"/>
      <c r="E13" s="161"/>
      <c r="F13" s="155"/>
      <c r="G13" s="52">
        <f t="shared" si="0"/>
        <v>0</v>
      </c>
    </row>
    <row r="14" spans="1:13" ht="15" customHeight="1">
      <c r="A14" s="215"/>
      <c r="B14" s="143" t="s">
        <v>69</v>
      </c>
      <c r="C14" s="140"/>
      <c r="D14" s="232"/>
      <c r="E14" s="161"/>
      <c r="F14" s="155"/>
      <c r="G14" s="52">
        <f t="shared" si="0"/>
        <v>0</v>
      </c>
    </row>
    <row r="15" spans="1:13" ht="15" customHeight="1">
      <c r="A15" s="215"/>
      <c r="B15" s="145" t="s">
        <v>35</v>
      </c>
      <c r="C15" s="140"/>
      <c r="D15" s="85">
        <v>60</v>
      </c>
      <c r="E15" s="54">
        <v>60</v>
      </c>
      <c r="F15" s="155"/>
      <c r="G15" s="52">
        <f t="shared" si="0"/>
        <v>0</v>
      </c>
    </row>
    <row r="16" spans="1:13" ht="15" customHeight="1">
      <c r="A16" s="215"/>
      <c r="B16" s="145" t="s">
        <v>2</v>
      </c>
      <c r="C16" s="146"/>
      <c r="D16" s="24" t="s">
        <v>74</v>
      </c>
      <c r="E16" s="161"/>
      <c r="F16" s="155"/>
      <c r="G16" s="52">
        <f t="shared" si="0"/>
        <v>0</v>
      </c>
    </row>
    <row r="17" spans="1:7" ht="15" customHeight="1">
      <c r="A17" s="215"/>
      <c r="B17" s="145" t="s">
        <v>3</v>
      </c>
      <c r="C17" s="140"/>
      <c r="D17" s="83">
        <v>12</v>
      </c>
      <c r="E17" s="54">
        <v>12</v>
      </c>
      <c r="F17" s="155"/>
      <c r="G17" s="52">
        <f t="shared" si="0"/>
        <v>0</v>
      </c>
    </row>
    <row r="18" spans="1:7" ht="15" customHeight="1">
      <c r="A18" s="215"/>
      <c r="B18" s="145" t="s">
        <v>4</v>
      </c>
      <c r="C18" s="139"/>
      <c r="D18" s="24" t="s">
        <v>74</v>
      </c>
      <c r="E18" s="161"/>
      <c r="F18" s="155"/>
      <c r="G18" s="52">
        <f t="shared" si="0"/>
        <v>0</v>
      </c>
    </row>
    <row r="19" spans="1:7" ht="15" customHeight="1">
      <c r="A19" s="215"/>
      <c r="B19" s="145" t="s">
        <v>27</v>
      </c>
      <c r="C19" s="139"/>
      <c r="D19" s="206" t="s">
        <v>73</v>
      </c>
      <c r="E19" s="161"/>
      <c r="F19" s="155"/>
      <c r="G19" s="52">
        <f t="shared" si="0"/>
        <v>0</v>
      </c>
    </row>
    <row r="20" spans="1:7" ht="15" customHeight="1">
      <c r="A20" s="215"/>
      <c r="B20" s="145" t="s">
        <v>28</v>
      </c>
      <c r="C20" s="139"/>
      <c r="D20" s="207"/>
      <c r="E20" s="161"/>
      <c r="F20" s="155"/>
      <c r="G20" s="52">
        <f t="shared" si="0"/>
        <v>0</v>
      </c>
    </row>
    <row r="21" spans="1:7" ht="15" customHeight="1">
      <c r="A21" s="215"/>
      <c r="B21" s="145" t="s">
        <v>26</v>
      </c>
      <c r="C21" s="140"/>
      <c r="D21" s="208"/>
      <c r="E21" s="161"/>
      <c r="F21" s="155"/>
      <c r="G21" s="52">
        <f t="shared" si="0"/>
        <v>0</v>
      </c>
    </row>
    <row r="22" spans="1:7" ht="15" customHeight="1">
      <c r="A22" s="215"/>
      <c r="B22" s="145" t="s">
        <v>10</v>
      </c>
      <c r="C22" s="140"/>
      <c r="D22" s="83">
        <v>18</v>
      </c>
      <c r="E22" s="54">
        <v>18</v>
      </c>
      <c r="F22" s="155"/>
      <c r="G22" s="52">
        <f t="shared" si="0"/>
        <v>0</v>
      </c>
    </row>
    <row r="23" spans="1:7" ht="15" customHeight="1">
      <c r="A23" s="215"/>
      <c r="B23" s="138" t="s">
        <v>80</v>
      </c>
      <c r="C23" s="147"/>
      <c r="D23" s="161"/>
      <c r="E23" s="161"/>
      <c r="F23" s="157"/>
      <c r="G23" s="52">
        <f t="shared" si="0"/>
        <v>0</v>
      </c>
    </row>
    <row r="24" spans="1:7" ht="15.75" customHeight="1" thickBot="1">
      <c r="A24" s="216"/>
      <c r="B24" s="148" t="s">
        <v>80</v>
      </c>
      <c r="C24" s="142"/>
      <c r="D24" s="162"/>
      <c r="E24" s="160"/>
      <c r="F24" s="156"/>
      <c r="G24" s="51">
        <f t="shared" si="0"/>
        <v>0</v>
      </c>
    </row>
    <row r="25" spans="1:7" ht="15" customHeight="1">
      <c r="A25" s="233" t="s">
        <v>21</v>
      </c>
      <c r="B25" s="149" t="s">
        <v>37</v>
      </c>
      <c r="C25" s="137"/>
      <c r="D25" s="82">
        <v>25000</v>
      </c>
      <c r="E25" s="55">
        <v>25000</v>
      </c>
      <c r="F25" s="154"/>
      <c r="G25" s="47">
        <f t="shared" si="0"/>
        <v>0</v>
      </c>
    </row>
    <row r="26" spans="1:7" ht="15" customHeight="1">
      <c r="A26" s="234"/>
      <c r="B26" s="145" t="s">
        <v>34</v>
      </c>
      <c r="C26" s="139"/>
      <c r="D26" s="72">
        <v>39000</v>
      </c>
      <c r="E26" s="53">
        <v>39000</v>
      </c>
      <c r="F26" s="155"/>
      <c r="G26" s="50">
        <f t="shared" si="0"/>
        <v>0</v>
      </c>
    </row>
    <row r="27" spans="1:7" ht="15" customHeight="1">
      <c r="A27" s="234"/>
      <c r="B27" s="138" t="s">
        <v>80</v>
      </c>
      <c r="C27" s="139"/>
      <c r="D27" s="163"/>
      <c r="E27" s="161"/>
      <c r="F27" s="155"/>
      <c r="G27" s="50">
        <f t="shared" si="0"/>
        <v>0</v>
      </c>
    </row>
    <row r="28" spans="1:7" ht="17.25" customHeight="1">
      <c r="A28" s="234"/>
      <c r="B28" s="138" t="s">
        <v>80</v>
      </c>
      <c r="C28" s="139"/>
      <c r="D28" s="163"/>
      <c r="E28" s="161"/>
      <c r="F28" s="155"/>
      <c r="G28" s="50">
        <f t="shared" si="0"/>
        <v>0</v>
      </c>
    </row>
    <row r="29" spans="1:7" ht="17.25" customHeight="1" thickBot="1">
      <c r="A29" s="235"/>
      <c r="B29" s="148" t="s">
        <v>80</v>
      </c>
      <c r="C29" s="150"/>
      <c r="D29" s="163"/>
      <c r="E29" s="164"/>
      <c r="F29" s="156"/>
      <c r="G29" s="49">
        <f t="shared" si="0"/>
        <v>0</v>
      </c>
    </row>
    <row r="30" spans="1:7" ht="15" customHeight="1">
      <c r="A30" s="237" t="s">
        <v>15</v>
      </c>
      <c r="B30" s="149" t="s">
        <v>43</v>
      </c>
      <c r="C30" s="137"/>
      <c r="D30" s="73">
        <v>20000</v>
      </c>
      <c r="E30" s="56">
        <v>20000</v>
      </c>
      <c r="F30" s="154"/>
      <c r="G30" s="48">
        <f t="shared" si="0"/>
        <v>0</v>
      </c>
    </row>
    <row r="31" spans="1:7" ht="15" customHeight="1">
      <c r="A31" s="238"/>
      <c r="B31" s="145" t="s">
        <v>44</v>
      </c>
      <c r="C31" s="139"/>
      <c r="D31" s="24" t="s">
        <v>74</v>
      </c>
      <c r="E31" s="161"/>
      <c r="F31" s="155"/>
      <c r="G31" s="52">
        <f t="shared" si="0"/>
        <v>0</v>
      </c>
    </row>
    <row r="32" spans="1:7" ht="15" customHeight="1">
      <c r="A32" s="238"/>
      <c r="B32" s="138" t="s">
        <v>80</v>
      </c>
      <c r="C32" s="139"/>
      <c r="D32" s="163"/>
      <c r="E32" s="161"/>
      <c r="F32" s="155"/>
      <c r="G32" s="52">
        <f t="shared" si="0"/>
        <v>0</v>
      </c>
    </row>
    <row r="33" spans="1:13" ht="17.25" customHeight="1" thickBot="1">
      <c r="A33" s="238"/>
      <c r="B33" s="148" t="s">
        <v>80</v>
      </c>
      <c r="C33" s="140"/>
      <c r="D33" s="165"/>
      <c r="E33" s="164"/>
      <c r="F33" s="155"/>
      <c r="G33" s="51">
        <f t="shared" si="0"/>
        <v>0</v>
      </c>
    </row>
    <row r="34" spans="1:13" ht="18" customHeight="1" thickBot="1">
      <c r="A34" s="233" t="s">
        <v>68</v>
      </c>
      <c r="B34" s="151" t="s">
        <v>29</v>
      </c>
      <c r="C34" s="152"/>
      <c r="D34" s="84">
        <v>1260</v>
      </c>
      <c r="E34" s="81">
        <v>1260</v>
      </c>
      <c r="F34" s="158"/>
      <c r="G34" s="47">
        <f t="shared" si="0"/>
        <v>0</v>
      </c>
    </row>
    <row r="35" spans="1:13" ht="17.25" customHeight="1">
      <c r="A35" s="234"/>
      <c r="B35" s="149" t="s">
        <v>31</v>
      </c>
      <c r="C35" s="144"/>
      <c r="D35" s="239" t="s">
        <v>73</v>
      </c>
      <c r="E35" s="159"/>
      <c r="F35" s="154"/>
      <c r="G35" s="47">
        <f t="shared" si="0"/>
        <v>0</v>
      </c>
    </row>
    <row r="36" spans="1:13" ht="16.5" customHeight="1">
      <c r="A36" s="234"/>
      <c r="B36" s="145" t="s">
        <v>30</v>
      </c>
      <c r="C36" s="140"/>
      <c r="D36" s="240"/>
      <c r="E36" s="161"/>
      <c r="F36" s="155"/>
      <c r="G36" s="50">
        <f t="shared" si="0"/>
        <v>0</v>
      </c>
    </row>
    <row r="37" spans="1:13" ht="17.25" customHeight="1" thickBot="1">
      <c r="A37" s="235"/>
      <c r="B37" s="153" t="s">
        <v>32</v>
      </c>
      <c r="C37" s="142"/>
      <c r="D37" s="241"/>
      <c r="E37" s="164"/>
      <c r="F37" s="156"/>
      <c r="G37" s="49">
        <f t="shared" si="0"/>
        <v>0</v>
      </c>
    </row>
    <row r="38" spans="1:13" ht="15.75" thickBot="1">
      <c r="A38" s="236"/>
      <c r="B38" s="236"/>
      <c r="C38" s="236"/>
      <c r="D38" s="236"/>
      <c r="E38" s="236"/>
      <c r="F38" s="236"/>
      <c r="G38" s="236"/>
    </row>
    <row r="39" spans="1:13">
      <c r="A39" s="201" t="s">
        <v>39</v>
      </c>
      <c r="B39" s="202"/>
      <c r="C39" s="166"/>
      <c r="D39" s="199" t="s">
        <v>70</v>
      </c>
      <c r="E39" s="199"/>
      <c r="F39" s="199"/>
      <c r="G39" s="200"/>
    </row>
    <row r="40" spans="1:13" ht="60.75" customHeight="1">
      <c r="A40" s="203" t="s">
        <v>106</v>
      </c>
      <c r="B40" s="204"/>
      <c r="C40" s="204"/>
      <c r="D40" s="204"/>
      <c r="E40" s="204"/>
      <c r="F40" s="204"/>
      <c r="G40" s="205"/>
      <c r="K40" s="22"/>
    </row>
    <row r="41" spans="1:13" ht="14.25" customHeight="1">
      <c r="A41" s="195" t="s">
        <v>107</v>
      </c>
      <c r="B41" s="196"/>
      <c r="C41" s="196"/>
      <c r="D41" s="196"/>
      <c r="E41" s="196"/>
      <c r="F41" s="196"/>
      <c r="G41" s="197"/>
      <c r="H41" s="5"/>
      <c r="I41" s="5"/>
      <c r="J41" s="5"/>
      <c r="K41" s="5"/>
      <c r="L41" s="5"/>
      <c r="M41" s="5"/>
    </row>
    <row r="42" spans="1:13" ht="17.25" customHeight="1">
      <c r="A42" s="195" t="s">
        <v>108</v>
      </c>
      <c r="B42" s="196"/>
      <c r="C42" s="196"/>
      <c r="D42" s="196"/>
      <c r="E42" s="196"/>
      <c r="F42" s="196"/>
      <c r="G42" s="197"/>
      <c r="H42" s="5"/>
      <c r="I42" s="5"/>
      <c r="J42" s="5"/>
      <c r="K42" s="5"/>
      <c r="L42" s="5"/>
      <c r="M42" s="5"/>
    </row>
    <row r="43" spans="1:13" ht="117.75" customHeight="1">
      <c r="A43" s="195" t="s">
        <v>109</v>
      </c>
      <c r="B43" s="196"/>
      <c r="C43" s="196"/>
      <c r="D43" s="196"/>
      <c r="E43" s="196"/>
      <c r="F43" s="196"/>
      <c r="G43" s="197"/>
      <c r="J43" s="6"/>
    </row>
    <row r="44" spans="1:13" ht="49.5" customHeight="1">
      <c r="A44" s="198" t="s">
        <v>110</v>
      </c>
      <c r="B44" s="196"/>
      <c r="C44" s="196"/>
      <c r="D44" s="196"/>
      <c r="E44" s="196"/>
      <c r="F44" s="196"/>
      <c r="G44" s="197"/>
    </row>
    <row r="45" spans="1:13" s="6" customFormat="1" ht="18.75" customHeight="1">
      <c r="A45" s="195" t="s">
        <v>105</v>
      </c>
      <c r="B45" s="196"/>
      <c r="C45" s="196"/>
      <c r="D45" s="196"/>
      <c r="E45" s="196"/>
      <c r="F45" s="196"/>
      <c r="G45" s="197"/>
    </row>
    <row r="46" spans="1:13" ht="29.25" customHeight="1" thickBot="1">
      <c r="A46" s="192" t="s">
        <v>111</v>
      </c>
      <c r="B46" s="193"/>
      <c r="C46" s="193"/>
      <c r="D46" s="193"/>
      <c r="E46" s="193"/>
      <c r="F46" s="193"/>
      <c r="G46" s="194"/>
    </row>
  </sheetData>
  <sheetProtection password="E95C" sheet="1" objects="1" scenarios="1"/>
  <mergeCells count="26">
    <mergeCell ref="A38:G38"/>
    <mergeCell ref="A30:A33"/>
    <mergeCell ref="D35:D37"/>
    <mergeCell ref="A34:A37"/>
    <mergeCell ref="A1:G1"/>
    <mergeCell ref="D2:E2"/>
    <mergeCell ref="G3:G4"/>
    <mergeCell ref="D10:D14"/>
    <mergeCell ref="F3:F4"/>
    <mergeCell ref="A25:A29"/>
    <mergeCell ref="D19:D21"/>
    <mergeCell ref="C3:C4"/>
    <mergeCell ref="A5:A9"/>
    <mergeCell ref="A10:A24"/>
    <mergeCell ref="A3:A4"/>
    <mergeCell ref="B3:B4"/>
    <mergeCell ref="D3:E3"/>
    <mergeCell ref="A46:G46"/>
    <mergeCell ref="A43:G43"/>
    <mergeCell ref="A44:G44"/>
    <mergeCell ref="A45:G45"/>
    <mergeCell ref="D39:G39"/>
    <mergeCell ref="A39:B39"/>
    <mergeCell ref="A41:G41"/>
    <mergeCell ref="A42:G42"/>
    <mergeCell ref="A40:G40"/>
  </mergeCells>
  <phoneticPr fontId="7" type="noConversion"/>
  <pageMargins left="0.75" right="0.75" top="0.35" bottom="0.17" header="0.5" footer="0.5"/>
  <pageSetup paperSize="9" scale="7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T64"/>
  <sheetViews>
    <sheetView tabSelected="1" view="pageBreakPreview" topLeftCell="A40" zoomScale="70" zoomScaleNormal="75" zoomScaleSheetLayoutView="70" workbookViewId="0">
      <selection activeCell="G6" sqref="G6"/>
    </sheetView>
  </sheetViews>
  <sheetFormatPr defaultRowHeight="15"/>
  <cols>
    <col min="1" max="1" width="4.140625" style="13" customWidth="1"/>
    <col min="2" max="2" width="11.140625" style="14" customWidth="1"/>
    <col min="3" max="3" width="10.7109375" style="14" customWidth="1"/>
    <col min="4" max="4" width="3" style="14" customWidth="1"/>
    <col min="5" max="5" width="6.42578125" style="14" customWidth="1"/>
    <col min="6" max="6" width="29.28515625" style="15" customWidth="1"/>
    <col min="7" max="7" width="14.5703125" style="16" customWidth="1"/>
    <col min="8" max="8" width="14" style="17" customWidth="1"/>
    <col min="9" max="9" width="14.5703125" style="17" customWidth="1"/>
    <col min="10" max="10" width="19" style="18" customWidth="1"/>
    <col min="11" max="11" width="17" style="19" customWidth="1"/>
    <col min="12" max="12" width="16" style="19" customWidth="1"/>
    <col min="13" max="13" width="10" style="19" customWidth="1"/>
    <col min="14" max="16384" width="9.140625" style="7"/>
  </cols>
  <sheetData>
    <row r="1" spans="1:72" ht="29.25" customHeight="1" thickBot="1">
      <c r="A1" s="293" t="s">
        <v>66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5"/>
    </row>
    <row r="2" spans="1:72" s="11" customFormat="1" ht="19.5" customHeight="1" thickBot="1">
      <c r="A2" s="309">
        <v>1</v>
      </c>
      <c r="B2" s="310"/>
      <c r="C2" s="310"/>
      <c r="D2" s="310"/>
      <c r="E2" s="311"/>
      <c r="F2" s="79">
        <v>2</v>
      </c>
      <c r="G2" s="79">
        <v>3</v>
      </c>
      <c r="H2" s="80">
        <v>4</v>
      </c>
      <c r="I2" s="80">
        <v>5</v>
      </c>
      <c r="J2" s="79">
        <v>6</v>
      </c>
      <c r="K2" s="80">
        <v>7</v>
      </c>
      <c r="L2" s="99">
        <v>8</v>
      </c>
      <c r="M2" s="190">
        <v>9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20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</row>
    <row r="3" spans="1:72" ht="81.75" customHeight="1">
      <c r="A3" s="300" t="s">
        <v>65</v>
      </c>
      <c r="B3" s="301"/>
      <c r="C3" s="301"/>
      <c r="D3" s="301"/>
      <c r="E3" s="302"/>
      <c r="F3" s="305" t="s">
        <v>38</v>
      </c>
      <c r="G3" s="29" t="s">
        <v>54</v>
      </c>
      <c r="H3" s="30" t="s">
        <v>81</v>
      </c>
      <c r="I3" s="303" t="s">
        <v>22</v>
      </c>
      <c r="J3" s="296" t="s">
        <v>64</v>
      </c>
      <c r="K3" s="298" t="s">
        <v>102</v>
      </c>
      <c r="L3" s="314" t="s">
        <v>103</v>
      </c>
      <c r="M3" s="312" t="s">
        <v>82</v>
      </c>
    </row>
    <row r="4" spans="1:72" ht="42" customHeight="1" thickBot="1">
      <c r="A4" s="31"/>
      <c r="B4" s="32" t="s">
        <v>49</v>
      </c>
      <c r="C4" s="32" t="s">
        <v>50</v>
      </c>
      <c r="D4" s="307"/>
      <c r="E4" s="308"/>
      <c r="F4" s="306"/>
      <c r="G4" s="101"/>
      <c r="H4" s="101"/>
      <c r="I4" s="304"/>
      <c r="J4" s="297"/>
      <c r="K4" s="299"/>
      <c r="L4" s="315"/>
      <c r="M4" s="313"/>
    </row>
    <row r="5" spans="1:72" ht="18.75" customHeight="1">
      <c r="A5" s="271" t="s">
        <v>57</v>
      </c>
      <c r="B5" s="272"/>
      <c r="C5" s="272"/>
      <c r="D5" s="272"/>
      <c r="E5" s="273"/>
      <c r="F5" s="102" t="s">
        <v>104</v>
      </c>
      <c r="G5" s="103"/>
      <c r="H5" s="103"/>
      <c r="I5" s="57">
        <f>SUM(G5:H5)</f>
        <v>0</v>
      </c>
      <c r="J5" s="122"/>
      <c r="K5" s="123"/>
      <c r="L5" s="86">
        <f>I5-J5-K5</f>
        <v>0</v>
      </c>
      <c r="M5" s="180"/>
      <c r="O5" s="28"/>
    </row>
    <row r="6" spans="1:72" ht="21" customHeight="1">
      <c r="A6" s="33" t="s">
        <v>51</v>
      </c>
      <c r="B6" s="59">
        <f>G4*0.18</f>
        <v>0</v>
      </c>
      <c r="C6" s="59">
        <f>H4*0.1</f>
        <v>0</v>
      </c>
      <c r="D6" s="34"/>
      <c r="E6" s="35"/>
      <c r="F6" s="104" t="s">
        <v>23</v>
      </c>
      <c r="G6" s="105"/>
      <c r="H6" s="106"/>
      <c r="I6" s="58">
        <f t="shared" ref="I6:I50" si="0">SUM(G6:H6)</f>
        <v>0</v>
      </c>
      <c r="J6" s="124"/>
      <c r="K6" s="125"/>
      <c r="L6" s="58">
        <f t="shared" ref="L6:L50" si="1">I6-J6-K6</f>
        <v>0</v>
      </c>
      <c r="M6" s="181"/>
    </row>
    <row r="7" spans="1:72" ht="21">
      <c r="A7" s="33" t="s">
        <v>52</v>
      </c>
      <c r="B7" s="60">
        <f>G4*0.25</f>
        <v>0</v>
      </c>
      <c r="C7" s="60">
        <f>H4*0.2</f>
        <v>0</v>
      </c>
      <c r="D7" s="34"/>
      <c r="E7" s="35"/>
      <c r="F7" s="104" t="s">
        <v>0</v>
      </c>
      <c r="G7" s="107"/>
      <c r="H7" s="106"/>
      <c r="I7" s="58">
        <f t="shared" si="0"/>
        <v>0</v>
      </c>
      <c r="J7" s="124"/>
      <c r="K7" s="125"/>
      <c r="L7" s="58">
        <f t="shared" si="1"/>
        <v>0</v>
      </c>
      <c r="M7" s="181"/>
      <c r="P7" s="27"/>
    </row>
    <row r="8" spans="1:72" ht="21" customHeight="1">
      <c r="A8" s="36" t="s">
        <v>53</v>
      </c>
      <c r="B8" s="61">
        <f>SUM(G5:G11)</f>
        <v>0</v>
      </c>
      <c r="C8" s="61">
        <f>SUM(H5:H11)</f>
        <v>0</v>
      </c>
      <c r="D8" s="34"/>
      <c r="E8" s="35"/>
      <c r="F8" s="104" t="s">
        <v>90</v>
      </c>
      <c r="G8" s="107"/>
      <c r="H8" s="106"/>
      <c r="I8" s="58">
        <f t="shared" si="0"/>
        <v>0</v>
      </c>
      <c r="J8" s="124"/>
      <c r="K8" s="125"/>
      <c r="L8" s="58">
        <f t="shared" si="1"/>
        <v>0</v>
      </c>
      <c r="M8" s="181"/>
    </row>
    <row r="9" spans="1:72" ht="21" customHeight="1">
      <c r="A9" s="286"/>
      <c r="B9" s="287"/>
      <c r="C9" s="287"/>
      <c r="D9" s="287"/>
      <c r="E9" s="268"/>
      <c r="F9" s="104" t="s">
        <v>91</v>
      </c>
      <c r="G9" s="107"/>
      <c r="H9" s="106"/>
      <c r="I9" s="58">
        <f t="shared" si="0"/>
        <v>0</v>
      </c>
      <c r="J9" s="124"/>
      <c r="K9" s="125"/>
      <c r="L9" s="58">
        <f t="shared" si="1"/>
        <v>0</v>
      </c>
      <c r="M9" s="181"/>
      <c r="O9" s="27"/>
    </row>
    <row r="10" spans="1:72" ht="21" customHeight="1">
      <c r="A10" s="286"/>
      <c r="B10" s="287"/>
      <c r="C10" s="287"/>
      <c r="D10" s="287"/>
      <c r="E10" s="268"/>
      <c r="F10" s="104" t="s">
        <v>92</v>
      </c>
      <c r="G10" s="107"/>
      <c r="H10" s="106"/>
      <c r="I10" s="58">
        <f t="shared" si="0"/>
        <v>0</v>
      </c>
      <c r="J10" s="124"/>
      <c r="K10" s="125"/>
      <c r="L10" s="58">
        <f t="shared" si="1"/>
        <v>0</v>
      </c>
      <c r="M10" s="181"/>
    </row>
    <row r="11" spans="1:72" s="8" customFormat="1" ht="19.5" customHeight="1" thickBot="1">
      <c r="A11" s="288"/>
      <c r="B11" s="280"/>
      <c r="C11" s="280"/>
      <c r="D11" s="280"/>
      <c r="E11" s="270"/>
      <c r="F11" s="108" t="s">
        <v>84</v>
      </c>
      <c r="G11" s="109"/>
      <c r="H11" s="110"/>
      <c r="I11" s="68">
        <f t="shared" si="0"/>
        <v>0</v>
      </c>
      <c r="J11" s="126"/>
      <c r="K11" s="127"/>
      <c r="L11" s="87">
        <f t="shared" si="1"/>
        <v>0</v>
      </c>
      <c r="M11" s="182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</row>
    <row r="12" spans="1:72" ht="21" customHeight="1">
      <c r="A12" s="257" t="s">
        <v>58</v>
      </c>
      <c r="B12" s="258"/>
      <c r="C12" s="258"/>
      <c r="D12" s="258"/>
      <c r="E12" s="259"/>
      <c r="F12" s="111" t="s">
        <v>95</v>
      </c>
      <c r="G12" s="103"/>
      <c r="H12" s="103"/>
      <c r="I12" s="69">
        <f t="shared" si="0"/>
        <v>0</v>
      </c>
      <c r="J12" s="128"/>
      <c r="K12" s="129"/>
      <c r="L12" s="94">
        <f>I12-J12-K12</f>
        <v>0</v>
      </c>
      <c r="M12" s="183"/>
    </row>
    <row r="13" spans="1:72" ht="21">
      <c r="A13" s="33" t="s">
        <v>51</v>
      </c>
      <c r="B13" s="59">
        <f>G4*0.18</f>
        <v>0</v>
      </c>
      <c r="C13" s="59">
        <f>H4*0.08</f>
        <v>0</v>
      </c>
      <c r="D13" s="37"/>
      <c r="E13" s="38"/>
      <c r="F13" s="111" t="s">
        <v>55</v>
      </c>
      <c r="G13" s="106"/>
      <c r="H13" s="106"/>
      <c r="I13" s="70">
        <f t="shared" si="0"/>
        <v>0</v>
      </c>
      <c r="J13" s="124"/>
      <c r="K13" s="125"/>
      <c r="L13" s="95">
        <f t="shared" si="1"/>
        <v>0</v>
      </c>
      <c r="M13" s="181"/>
    </row>
    <row r="14" spans="1:72" ht="21">
      <c r="A14" s="33" t="s">
        <v>52</v>
      </c>
      <c r="B14" s="60">
        <f>G4*0.3</f>
        <v>0</v>
      </c>
      <c r="C14" s="60">
        <f>H4*0.2</f>
        <v>0</v>
      </c>
      <c r="D14" s="37"/>
      <c r="E14" s="38"/>
      <c r="F14" s="111" t="s">
        <v>55</v>
      </c>
      <c r="G14" s="106"/>
      <c r="H14" s="106"/>
      <c r="I14" s="71">
        <f t="shared" si="0"/>
        <v>0</v>
      </c>
      <c r="J14" s="124"/>
      <c r="K14" s="125"/>
      <c r="L14" s="95">
        <f t="shared" si="1"/>
        <v>0</v>
      </c>
      <c r="M14" s="181"/>
    </row>
    <row r="15" spans="1:72" ht="21">
      <c r="A15" s="36" t="s">
        <v>53</v>
      </c>
      <c r="B15" s="61">
        <f>SUM(G12:G19)</f>
        <v>0</v>
      </c>
      <c r="C15" s="61">
        <f>SUM(H12:H19)</f>
        <v>0</v>
      </c>
      <c r="D15" s="37"/>
      <c r="E15" s="38"/>
      <c r="F15" s="111" t="s">
        <v>55</v>
      </c>
      <c r="G15" s="106"/>
      <c r="H15" s="106"/>
      <c r="I15" s="71">
        <f t="shared" si="0"/>
        <v>0</v>
      </c>
      <c r="J15" s="124"/>
      <c r="K15" s="125"/>
      <c r="L15" s="95">
        <f t="shared" si="1"/>
        <v>0</v>
      </c>
      <c r="M15" s="181"/>
    </row>
    <row r="16" spans="1:72" ht="21">
      <c r="A16" s="289"/>
      <c r="B16" s="290"/>
      <c r="C16" s="290"/>
      <c r="D16" s="290"/>
      <c r="E16" s="261"/>
      <c r="F16" s="111" t="s">
        <v>55</v>
      </c>
      <c r="G16" s="106"/>
      <c r="H16" s="106"/>
      <c r="I16" s="70">
        <f t="shared" si="0"/>
        <v>0</v>
      </c>
      <c r="J16" s="124"/>
      <c r="K16" s="125"/>
      <c r="L16" s="95">
        <f t="shared" si="1"/>
        <v>0</v>
      </c>
      <c r="M16" s="181"/>
    </row>
    <row r="17" spans="1:14" ht="21">
      <c r="A17" s="289"/>
      <c r="B17" s="290"/>
      <c r="C17" s="290"/>
      <c r="D17" s="290"/>
      <c r="E17" s="261"/>
      <c r="F17" s="112" t="s">
        <v>1</v>
      </c>
      <c r="G17" s="106"/>
      <c r="H17" s="106"/>
      <c r="I17" s="71">
        <f t="shared" si="0"/>
        <v>0</v>
      </c>
      <c r="J17" s="124"/>
      <c r="K17" s="125"/>
      <c r="L17" s="95">
        <f t="shared" si="1"/>
        <v>0</v>
      </c>
      <c r="M17" s="181"/>
    </row>
    <row r="18" spans="1:14" ht="21">
      <c r="A18" s="289"/>
      <c r="B18" s="290"/>
      <c r="C18" s="290"/>
      <c r="D18" s="290"/>
      <c r="E18" s="261"/>
      <c r="F18" s="112" t="s">
        <v>2</v>
      </c>
      <c r="G18" s="106"/>
      <c r="H18" s="106"/>
      <c r="I18" s="71">
        <f t="shared" si="0"/>
        <v>0</v>
      </c>
      <c r="J18" s="124"/>
      <c r="K18" s="125"/>
      <c r="L18" s="95">
        <f t="shared" si="1"/>
        <v>0</v>
      </c>
      <c r="M18" s="181"/>
    </row>
    <row r="19" spans="1:14" ht="21.75" thickBot="1">
      <c r="A19" s="291"/>
      <c r="B19" s="292"/>
      <c r="C19" s="292"/>
      <c r="D19" s="292"/>
      <c r="E19" s="263"/>
      <c r="F19" s="113" t="s">
        <v>3</v>
      </c>
      <c r="G19" s="110"/>
      <c r="H19" s="110"/>
      <c r="I19" s="70">
        <f t="shared" si="0"/>
        <v>0</v>
      </c>
      <c r="J19" s="126"/>
      <c r="K19" s="127"/>
      <c r="L19" s="96">
        <f t="shared" si="1"/>
        <v>0</v>
      </c>
      <c r="M19" s="182"/>
    </row>
    <row r="20" spans="1:14" ht="21" customHeight="1">
      <c r="A20" s="271" t="s">
        <v>59</v>
      </c>
      <c r="B20" s="272"/>
      <c r="C20" s="272"/>
      <c r="D20" s="272"/>
      <c r="E20" s="273"/>
      <c r="F20" s="111" t="s">
        <v>4</v>
      </c>
      <c r="G20" s="103"/>
      <c r="H20" s="103"/>
      <c r="I20" s="57">
        <f t="shared" si="0"/>
        <v>0</v>
      </c>
      <c r="J20" s="128"/>
      <c r="K20" s="129"/>
      <c r="L20" s="88">
        <f t="shared" si="1"/>
        <v>0</v>
      </c>
      <c r="M20" s="183"/>
    </row>
    <row r="21" spans="1:14" ht="21" customHeight="1">
      <c r="A21" s="33" t="s">
        <v>51</v>
      </c>
      <c r="B21" s="59">
        <f>G4*0.05</f>
        <v>0</v>
      </c>
      <c r="C21" s="59">
        <f>H4*0.02</f>
        <v>0</v>
      </c>
      <c r="D21" s="267"/>
      <c r="E21" s="268"/>
      <c r="F21" s="112" t="s">
        <v>93</v>
      </c>
      <c r="G21" s="103"/>
      <c r="H21" s="103"/>
      <c r="I21" s="58">
        <f t="shared" si="0"/>
        <v>0</v>
      </c>
      <c r="J21" s="128"/>
      <c r="K21" s="129"/>
      <c r="L21" s="88">
        <f t="shared" si="1"/>
        <v>0</v>
      </c>
      <c r="M21" s="183"/>
    </row>
    <row r="22" spans="1:14" ht="20.25" customHeight="1">
      <c r="A22" s="33" t="s">
        <v>52</v>
      </c>
      <c r="B22" s="60">
        <f>G4*0.15</f>
        <v>0</v>
      </c>
      <c r="C22" s="60">
        <f>H4*0.05</f>
        <v>0</v>
      </c>
      <c r="D22" s="267"/>
      <c r="E22" s="268"/>
      <c r="F22" s="112" t="s">
        <v>94</v>
      </c>
      <c r="G22" s="106"/>
      <c r="H22" s="106"/>
      <c r="I22" s="58">
        <f t="shared" si="0"/>
        <v>0</v>
      </c>
      <c r="J22" s="124"/>
      <c r="K22" s="125"/>
      <c r="L22" s="89">
        <f t="shared" si="1"/>
        <v>0</v>
      </c>
      <c r="M22" s="181"/>
      <c r="N22" s="12"/>
    </row>
    <row r="23" spans="1:14" ht="21.75" thickBot="1">
      <c r="A23" s="36" t="s">
        <v>53</v>
      </c>
      <c r="B23" s="62">
        <f>SUM(G20:G23)</f>
        <v>0</v>
      </c>
      <c r="C23" s="62">
        <f>SUM(H20:H23)</f>
        <v>0</v>
      </c>
      <c r="D23" s="269"/>
      <c r="E23" s="270"/>
      <c r="F23" s="108" t="s">
        <v>85</v>
      </c>
      <c r="G23" s="110"/>
      <c r="H23" s="110"/>
      <c r="I23" s="68">
        <f t="shared" si="0"/>
        <v>0</v>
      </c>
      <c r="J23" s="126"/>
      <c r="K23" s="127"/>
      <c r="L23" s="90">
        <f t="shared" si="1"/>
        <v>0</v>
      </c>
      <c r="M23" s="182"/>
      <c r="N23" s="12"/>
    </row>
    <row r="24" spans="1:14" ht="22.5" customHeight="1">
      <c r="A24" s="257" t="s">
        <v>5</v>
      </c>
      <c r="B24" s="258"/>
      <c r="C24" s="258"/>
      <c r="D24" s="258"/>
      <c r="E24" s="259"/>
      <c r="F24" s="111" t="s">
        <v>19</v>
      </c>
      <c r="G24" s="106"/>
      <c r="H24" s="106"/>
      <c r="I24" s="69">
        <f t="shared" si="0"/>
        <v>0</v>
      </c>
      <c r="J24" s="124"/>
      <c r="K24" s="125"/>
      <c r="L24" s="95">
        <f t="shared" si="1"/>
        <v>0</v>
      </c>
      <c r="M24" s="181"/>
    </row>
    <row r="25" spans="1:14" ht="22.5" customHeight="1">
      <c r="A25" s="33" t="s">
        <v>51</v>
      </c>
      <c r="B25" s="59">
        <f>G4*0.04</f>
        <v>0</v>
      </c>
      <c r="C25" s="59">
        <f>H4*0.02</f>
        <v>0</v>
      </c>
      <c r="D25" s="260"/>
      <c r="E25" s="261"/>
      <c r="F25" s="112" t="s">
        <v>20</v>
      </c>
      <c r="G25" s="114"/>
      <c r="H25" s="114"/>
      <c r="I25" s="71">
        <f t="shared" si="0"/>
        <v>0</v>
      </c>
      <c r="J25" s="130"/>
      <c r="K25" s="131"/>
      <c r="L25" s="97">
        <f t="shared" si="1"/>
        <v>0</v>
      </c>
      <c r="M25" s="184"/>
    </row>
    <row r="26" spans="1:14" ht="22.5" customHeight="1">
      <c r="A26" s="33" t="s">
        <v>52</v>
      </c>
      <c r="B26" s="60">
        <f>G4*0.1</f>
        <v>0</v>
      </c>
      <c r="C26" s="60">
        <f>H4*0.08</f>
        <v>0</v>
      </c>
      <c r="D26" s="260"/>
      <c r="E26" s="261"/>
      <c r="F26" s="115" t="s">
        <v>85</v>
      </c>
      <c r="G26" s="114"/>
      <c r="H26" s="114"/>
      <c r="I26" s="71">
        <f t="shared" si="0"/>
        <v>0</v>
      </c>
      <c r="J26" s="130"/>
      <c r="K26" s="131"/>
      <c r="L26" s="97">
        <f t="shared" si="1"/>
        <v>0</v>
      </c>
      <c r="M26" s="184"/>
    </row>
    <row r="27" spans="1:14" ht="21.75" customHeight="1" thickBot="1">
      <c r="A27" s="36" t="s">
        <v>53</v>
      </c>
      <c r="B27" s="62">
        <f>SUM(G24:G27)</f>
        <v>0</v>
      </c>
      <c r="C27" s="62">
        <f>SUM(H24:H27)</f>
        <v>0</v>
      </c>
      <c r="D27" s="262"/>
      <c r="E27" s="263"/>
      <c r="F27" s="108" t="s">
        <v>85</v>
      </c>
      <c r="G27" s="110"/>
      <c r="H27" s="110"/>
      <c r="I27" s="70">
        <f t="shared" si="0"/>
        <v>0</v>
      </c>
      <c r="J27" s="126"/>
      <c r="K27" s="127"/>
      <c r="L27" s="96">
        <f t="shared" si="1"/>
        <v>0</v>
      </c>
      <c r="M27" s="182"/>
    </row>
    <row r="28" spans="1:14" ht="19.5" customHeight="1">
      <c r="A28" s="271" t="s">
        <v>60</v>
      </c>
      <c r="B28" s="272"/>
      <c r="C28" s="272"/>
      <c r="D28" s="272"/>
      <c r="E28" s="273"/>
      <c r="F28" s="111" t="s">
        <v>41</v>
      </c>
      <c r="G28" s="116"/>
      <c r="H28" s="116"/>
      <c r="I28" s="57">
        <f t="shared" si="0"/>
        <v>0</v>
      </c>
      <c r="J28" s="122"/>
      <c r="K28" s="123"/>
      <c r="L28" s="86">
        <f t="shared" si="1"/>
        <v>0</v>
      </c>
      <c r="M28" s="180"/>
    </row>
    <row r="29" spans="1:14" ht="21">
      <c r="A29" s="33" t="s">
        <v>51</v>
      </c>
      <c r="B29" s="59">
        <f>G4*0.18</f>
        <v>0</v>
      </c>
      <c r="C29" s="59">
        <f>H4*0</f>
        <v>0</v>
      </c>
      <c r="D29" s="34"/>
      <c r="E29" s="35"/>
      <c r="F29" s="112" t="s">
        <v>42</v>
      </c>
      <c r="G29" s="106"/>
      <c r="H29" s="106"/>
      <c r="I29" s="58">
        <f t="shared" si="0"/>
        <v>0</v>
      </c>
      <c r="J29" s="124"/>
      <c r="K29" s="125"/>
      <c r="L29" s="89">
        <f t="shared" si="1"/>
        <v>0</v>
      </c>
      <c r="M29" s="181"/>
    </row>
    <row r="30" spans="1:14" ht="21">
      <c r="A30" s="39" t="s">
        <v>52</v>
      </c>
      <c r="B30" s="63">
        <f>G4*0.25</f>
        <v>0</v>
      </c>
      <c r="C30" s="63">
        <f>H4*0.15</f>
        <v>0</v>
      </c>
      <c r="D30" s="34"/>
      <c r="E30" s="35"/>
      <c r="F30" s="115" t="s">
        <v>85</v>
      </c>
      <c r="G30" s="114"/>
      <c r="H30" s="114"/>
      <c r="I30" s="68">
        <f t="shared" si="0"/>
        <v>0</v>
      </c>
      <c r="J30" s="130"/>
      <c r="K30" s="131"/>
      <c r="L30" s="91">
        <f t="shared" si="1"/>
        <v>0</v>
      </c>
      <c r="M30" s="184"/>
    </row>
    <row r="31" spans="1:14" ht="21">
      <c r="A31" s="36" t="s">
        <v>53</v>
      </c>
      <c r="B31" s="64">
        <f>SUM(G28:G32)</f>
        <v>0</v>
      </c>
      <c r="C31" s="64">
        <f>SUM(H28:H32)</f>
        <v>0</v>
      </c>
      <c r="D31" s="34"/>
      <c r="E31" s="35"/>
      <c r="F31" s="115" t="s">
        <v>85</v>
      </c>
      <c r="G31" s="114"/>
      <c r="H31" s="114"/>
      <c r="I31" s="58">
        <f t="shared" si="0"/>
        <v>0</v>
      </c>
      <c r="J31" s="130"/>
      <c r="K31" s="131"/>
      <c r="L31" s="91">
        <f t="shared" si="1"/>
        <v>0</v>
      </c>
      <c r="M31" s="184"/>
    </row>
    <row r="32" spans="1:14" ht="21.75" thickBot="1">
      <c r="A32" s="283"/>
      <c r="B32" s="284"/>
      <c r="C32" s="284"/>
      <c r="D32" s="284"/>
      <c r="E32" s="285"/>
      <c r="F32" s="108" t="s">
        <v>85</v>
      </c>
      <c r="G32" s="114"/>
      <c r="H32" s="114"/>
      <c r="I32" s="68">
        <f t="shared" si="0"/>
        <v>0</v>
      </c>
      <c r="J32" s="130"/>
      <c r="K32" s="131"/>
      <c r="L32" s="91">
        <f t="shared" si="1"/>
        <v>0</v>
      </c>
      <c r="M32" s="184"/>
    </row>
    <row r="33" spans="1:72" ht="21" customHeight="1">
      <c r="A33" s="257" t="s">
        <v>61</v>
      </c>
      <c r="B33" s="258"/>
      <c r="C33" s="258"/>
      <c r="D33" s="258"/>
      <c r="E33" s="259"/>
      <c r="F33" s="117" t="s">
        <v>43</v>
      </c>
      <c r="G33" s="116"/>
      <c r="H33" s="116"/>
      <c r="I33" s="69">
        <f t="shared" si="0"/>
        <v>0</v>
      </c>
      <c r="J33" s="122"/>
      <c r="K33" s="123"/>
      <c r="L33" s="98">
        <f t="shared" si="1"/>
        <v>0</v>
      </c>
      <c r="M33" s="180"/>
    </row>
    <row r="34" spans="1:72" ht="21">
      <c r="A34" s="33" t="s">
        <v>51</v>
      </c>
      <c r="B34" s="59">
        <f>G4*0.1</f>
        <v>0</v>
      </c>
      <c r="C34" s="59">
        <f>H4*0</f>
        <v>0</v>
      </c>
      <c r="D34" s="260"/>
      <c r="E34" s="261"/>
      <c r="F34" s="112" t="s">
        <v>44</v>
      </c>
      <c r="G34" s="106"/>
      <c r="H34" s="106"/>
      <c r="I34" s="71">
        <f t="shared" si="0"/>
        <v>0</v>
      </c>
      <c r="J34" s="124"/>
      <c r="K34" s="125"/>
      <c r="L34" s="95">
        <f t="shared" si="1"/>
        <v>0</v>
      </c>
      <c r="M34" s="181"/>
    </row>
    <row r="35" spans="1:72" ht="21">
      <c r="A35" s="33" t="s">
        <v>52</v>
      </c>
      <c r="B35" s="60">
        <f>G4*0.2</f>
        <v>0</v>
      </c>
      <c r="C35" s="60">
        <f>H4*0.18</f>
        <v>0</v>
      </c>
      <c r="D35" s="260"/>
      <c r="E35" s="261"/>
      <c r="F35" s="115" t="s">
        <v>86</v>
      </c>
      <c r="G35" s="106"/>
      <c r="H35" s="106"/>
      <c r="I35" s="71">
        <f t="shared" si="0"/>
        <v>0</v>
      </c>
      <c r="J35" s="124"/>
      <c r="K35" s="125"/>
      <c r="L35" s="95">
        <f t="shared" si="1"/>
        <v>0</v>
      </c>
      <c r="M35" s="181"/>
    </row>
    <row r="36" spans="1:72" ht="21.75" thickBot="1">
      <c r="A36" s="40" t="s">
        <v>53</v>
      </c>
      <c r="B36" s="62">
        <f>SUM(G33:G36)</f>
        <v>0</v>
      </c>
      <c r="C36" s="62">
        <f>SUM(H33:H36)</f>
        <v>0</v>
      </c>
      <c r="D36" s="262"/>
      <c r="E36" s="263"/>
      <c r="F36" s="108" t="s">
        <v>87</v>
      </c>
      <c r="G36" s="110"/>
      <c r="H36" s="110"/>
      <c r="I36" s="70">
        <f t="shared" si="0"/>
        <v>0</v>
      </c>
      <c r="J36" s="126"/>
      <c r="K36" s="127"/>
      <c r="L36" s="96">
        <f t="shared" si="1"/>
        <v>0</v>
      </c>
      <c r="M36" s="182"/>
    </row>
    <row r="37" spans="1:72" ht="19.5" customHeight="1">
      <c r="A37" s="271" t="s">
        <v>6</v>
      </c>
      <c r="B37" s="272"/>
      <c r="C37" s="272"/>
      <c r="D37" s="272"/>
      <c r="E37" s="273"/>
      <c r="F37" s="111" t="s">
        <v>7</v>
      </c>
      <c r="G37" s="103"/>
      <c r="H37" s="103"/>
      <c r="I37" s="57">
        <f t="shared" si="0"/>
        <v>0</v>
      </c>
      <c r="J37" s="128"/>
      <c r="K37" s="129"/>
      <c r="L37" s="88">
        <f t="shared" si="1"/>
        <v>0</v>
      </c>
      <c r="M37" s="183"/>
    </row>
    <row r="38" spans="1:72" ht="21">
      <c r="A38" s="33" t="s">
        <v>51</v>
      </c>
      <c r="B38" s="59">
        <f>G4*0.03</f>
        <v>0</v>
      </c>
      <c r="C38" s="59">
        <f>H4*0.01</f>
        <v>0</v>
      </c>
      <c r="D38" s="267"/>
      <c r="E38" s="268"/>
      <c r="F38" s="112" t="s">
        <v>8</v>
      </c>
      <c r="G38" s="106"/>
      <c r="H38" s="106"/>
      <c r="I38" s="58">
        <f t="shared" si="0"/>
        <v>0</v>
      </c>
      <c r="J38" s="124"/>
      <c r="K38" s="125"/>
      <c r="L38" s="89">
        <f t="shared" si="1"/>
        <v>0</v>
      </c>
      <c r="M38" s="181"/>
    </row>
    <row r="39" spans="1:72" ht="18" customHeight="1">
      <c r="A39" s="33" t="s">
        <v>52</v>
      </c>
      <c r="B39" s="60">
        <f>G4*0.05</f>
        <v>0</v>
      </c>
      <c r="C39" s="60">
        <f>H4*0.02</f>
        <v>0</v>
      </c>
      <c r="D39" s="267"/>
      <c r="E39" s="268"/>
      <c r="F39" s="112" t="s">
        <v>9</v>
      </c>
      <c r="G39" s="106"/>
      <c r="H39" s="106"/>
      <c r="I39" s="58">
        <f t="shared" si="0"/>
        <v>0</v>
      </c>
      <c r="J39" s="124"/>
      <c r="K39" s="125"/>
      <c r="L39" s="89">
        <f t="shared" si="1"/>
        <v>0</v>
      </c>
      <c r="M39" s="181"/>
    </row>
    <row r="40" spans="1:72" ht="21.75" thickBot="1">
      <c r="A40" s="36" t="s">
        <v>53</v>
      </c>
      <c r="B40" s="64">
        <f>SUM(G37:G40)</f>
        <v>0</v>
      </c>
      <c r="C40" s="64">
        <f>SUM(H37:H40)</f>
        <v>0</v>
      </c>
      <c r="D40" s="269"/>
      <c r="E40" s="270"/>
      <c r="F40" s="113" t="s">
        <v>10</v>
      </c>
      <c r="G40" s="110"/>
      <c r="H40" s="110"/>
      <c r="I40" s="68">
        <f t="shared" si="0"/>
        <v>0</v>
      </c>
      <c r="J40" s="126"/>
      <c r="K40" s="127"/>
      <c r="L40" s="90">
        <f t="shared" si="1"/>
        <v>0</v>
      </c>
      <c r="M40" s="182"/>
    </row>
    <row r="41" spans="1:72" ht="19.5" customHeight="1">
      <c r="A41" s="257" t="s">
        <v>16</v>
      </c>
      <c r="B41" s="258"/>
      <c r="C41" s="258"/>
      <c r="D41" s="258"/>
      <c r="E41" s="259"/>
      <c r="F41" s="112" t="s">
        <v>11</v>
      </c>
      <c r="G41" s="106"/>
      <c r="H41" s="106"/>
      <c r="I41" s="69">
        <f t="shared" si="0"/>
        <v>0</v>
      </c>
      <c r="J41" s="124"/>
      <c r="K41" s="125"/>
      <c r="L41" s="95">
        <f t="shared" si="1"/>
        <v>0</v>
      </c>
      <c r="M41" s="181"/>
    </row>
    <row r="42" spans="1:72" ht="21">
      <c r="A42" s="33" t="s">
        <v>51</v>
      </c>
      <c r="B42" s="59">
        <f>G4*0.1</f>
        <v>0</v>
      </c>
      <c r="C42" s="59">
        <f>H4*0.08</f>
        <v>0</v>
      </c>
      <c r="D42" s="41"/>
      <c r="E42" s="38"/>
      <c r="F42" s="112" t="s">
        <v>13</v>
      </c>
      <c r="G42" s="106"/>
      <c r="H42" s="106"/>
      <c r="I42" s="71">
        <f t="shared" si="0"/>
        <v>0</v>
      </c>
      <c r="J42" s="124"/>
      <c r="K42" s="125"/>
      <c r="L42" s="95">
        <f t="shared" si="1"/>
        <v>0</v>
      </c>
      <c r="M42" s="181"/>
    </row>
    <row r="43" spans="1:72" ht="21">
      <c r="A43" s="33" t="s">
        <v>52</v>
      </c>
      <c r="B43" s="60">
        <f>G4*0.25</f>
        <v>0</v>
      </c>
      <c r="C43" s="60">
        <f>H4*0.23</f>
        <v>0</v>
      </c>
      <c r="D43" s="41"/>
      <c r="E43" s="38"/>
      <c r="F43" s="112" t="s">
        <v>12</v>
      </c>
      <c r="G43" s="106"/>
      <c r="H43" s="106"/>
      <c r="I43" s="70">
        <f t="shared" si="0"/>
        <v>0</v>
      </c>
      <c r="J43" s="124"/>
      <c r="K43" s="125"/>
      <c r="L43" s="95">
        <f t="shared" si="1"/>
        <v>0</v>
      </c>
      <c r="M43" s="181"/>
    </row>
    <row r="44" spans="1:72" s="8" customFormat="1" ht="21.75" thickBot="1">
      <c r="A44" s="40" t="s">
        <v>53</v>
      </c>
      <c r="B44" s="62">
        <f>SUM(G41:G46)</f>
        <v>0</v>
      </c>
      <c r="C44" s="62">
        <f>SUM(H41:H46)</f>
        <v>0</v>
      </c>
      <c r="D44" s="37"/>
      <c r="E44" s="38"/>
      <c r="F44" s="112" t="s">
        <v>14</v>
      </c>
      <c r="G44" s="106"/>
      <c r="H44" s="106"/>
      <c r="I44" s="71">
        <f t="shared" si="0"/>
        <v>0</v>
      </c>
      <c r="J44" s="124"/>
      <c r="K44" s="125"/>
      <c r="L44" s="95">
        <f t="shared" si="1"/>
        <v>0</v>
      </c>
      <c r="M44" s="181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</row>
    <row r="45" spans="1:72" s="9" customFormat="1" ht="18.75" customHeight="1">
      <c r="A45" s="271" t="s">
        <v>17</v>
      </c>
      <c r="B45" s="272"/>
      <c r="C45" s="272"/>
      <c r="D45" s="274"/>
      <c r="E45" s="38"/>
      <c r="F45" s="112" t="s">
        <v>88</v>
      </c>
      <c r="G45" s="103"/>
      <c r="H45" s="103"/>
      <c r="I45" s="71">
        <f t="shared" si="0"/>
        <v>0</v>
      </c>
      <c r="J45" s="128"/>
      <c r="K45" s="128"/>
      <c r="L45" s="94">
        <f t="shared" si="1"/>
        <v>0</v>
      </c>
      <c r="M45" s="183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</row>
    <row r="46" spans="1:72" s="2" customFormat="1" ht="18.75" customHeight="1" thickBot="1">
      <c r="A46" s="42" t="s">
        <v>52</v>
      </c>
      <c r="B46" s="60">
        <f>G4*0.3</f>
        <v>0</v>
      </c>
      <c r="C46" s="59">
        <f>H4*0.2</f>
        <v>0</v>
      </c>
      <c r="D46" s="74"/>
      <c r="E46" s="43"/>
      <c r="F46" s="118" t="s">
        <v>88</v>
      </c>
      <c r="G46" s="110"/>
      <c r="H46" s="110"/>
      <c r="I46" s="70">
        <f t="shared" si="0"/>
        <v>0</v>
      </c>
      <c r="J46" s="126"/>
      <c r="K46" s="126"/>
      <c r="L46" s="96">
        <f t="shared" si="1"/>
        <v>0</v>
      </c>
      <c r="M46" s="182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</row>
    <row r="47" spans="1:72" ht="21.75" thickBot="1">
      <c r="A47" s="75" t="s">
        <v>53</v>
      </c>
      <c r="B47" s="65">
        <f>G47</f>
        <v>0</v>
      </c>
      <c r="C47" s="62">
        <f>H47</f>
        <v>0</v>
      </c>
      <c r="D47" s="280"/>
      <c r="E47" s="270"/>
      <c r="F47" s="108" t="s">
        <v>84</v>
      </c>
      <c r="G47" s="119"/>
      <c r="H47" s="119"/>
      <c r="I47" s="57">
        <f t="shared" si="0"/>
        <v>0</v>
      </c>
      <c r="J47" s="132"/>
      <c r="K47" s="133"/>
      <c r="L47" s="92">
        <f t="shared" si="1"/>
        <v>0</v>
      </c>
      <c r="M47" s="185"/>
    </row>
    <row r="48" spans="1:72" ht="18.75" customHeight="1">
      <c r="A48" s="257" t="s">
        <v>18</v>
      </c>
      <c r="B48" s="258"/>
      <c r="C48" s="258"/>
      <c r="D48" s="258"/>
      <c r="E48" s="259"/>
      <c r="F48" s="120" t="s">
        <v>86</v>
      </c>
      <c r="G48" s="116"/>
      <c r="H48" s="116"/>
      <c r="I48" s="69">
        <f t="shared" si="0"/>
        <v>0</v>
      </c>
      <c r="J48" s="122"/>
      <c r="K48" s="123"/>
      <c r="L48" s="98">
        <f t="shared" si="1"/>
        <v>0</v>
      </c>
      <c r="M48" s="180"/>
    </row>
    <row r="49" spans="1:16" ht="18.75" customHeight="1" thickBot="1">
      <c r="A49" s="33" t="s">
        <v>51</v>
      </c>
      <c r="B49" s="59">
        <f>G4*0.01</f>
        <v>0</v>
      </c>
      <c r="C49" s="59">
        <f>H4*0</f>
        <v>0</v>
      </c>
      <c r="D49" s="262"/>
      <c r="E49" s="263"/>
      <c r="F49" s="108" t="s">
        <v>86</v>
      </c>
      <c r="G49" s="110"/>
      <c r="H49" s="110"/>
      <c r="I49" s="70">
        <f t="shared" si="0"/>
        <v>0</v>
      </c>
      <c r="J49" s="126"/>
      <c r="K49" s="127"/>
      <c r="L49" s="96">
        <f t="shared" si="1"/>
        <v>0</v>
      </c>
      <c r="M49" s="182"/>
    </row>
    <row r="50" spans="1:16" ht="18.75" customHeight="1" thickBot="1">
      <c r="A50" s="39" t="s">
        <v>52</v>
      </c>
      <c r="B50" s="59">
        <f>G4*0.04</f>
        <v>0</v>
      </c>
      <c r="C50" s="66">
        <f>H4*0.02</f>
        <v>0</v>
      </c>
      <c r="D50" s="44"/>
      <c r="E50" s="45"/>
      <c r="F50" s="118" t="s">
        <v>89</v>
      </c>
      <c r="G50" s="121"/>
      <c r="H50" s="121"/>
      <c r="I50" s="57">
        <f t="shared" si="0"/>
        <v>0</v>
      </c>
      <c r="J50" s="135"/>
      <c r="K50" s="134"/>
      <c r="L50" s="93">
        <f t="shared" si="1"/>
        <v>0</v>
      </c>
      <c r="M50" s="186"/>
    </row>
    <row r="51" spans="1:16" ht="23.25" customHeight="1" thickBot="1">
      <c r="A51" s="46" t="s">
        <v>53</v>
      </c>
      <c r="B51" s="62">
        <f>SUM(G48:G49)</f>
        <v>0</v>
      </c>
      <c r="C51" s="67">
        <f>SUM(H48:H49)</f>
        <v>0</v>
      </c>
      <c r="D51" s="278" t="s">
        <v>96</v>
      </c>
      <c r="E51" s="279"/>
      <c r="F51" s="279"/>
      <c r="G51" s="279"/>
      <c r="H51" s="279"/>
      <c r="I51" s="279"/>
      <c r="J51" s="279"/>
      <c r="K51" s="279"/>
      <c r="L51" s="100">
        <f>SUM(L5*M5+L6*M6+L7*M7+L8*M8+L9*M9+L10*M10+L11*M11+L12*M12+L13*M13+L14*M14+L15*M15+L16*M16+L17*M17+L18*M18+L19*M19+L20*M20+L21*M21+L22*M22+L23*M23+L24*M24+L25*M25+L26*M26+L27*M27+L28*M28+L29*M29+L30*M30+L31*M31+L32*M32+L33*M33+L34*M34+L35*M35+L36*M36+L37*M37+L38*M38+L39*M39+L40*M40+L41*M41+L42*M42+L43*M43+L44*M44+L45*M45+L46*M46+L47*M47+L48*M48+L49*M49+L50*M50+J52+K52)*0.08</f>
        <v>0</v>
      </c>
      <c r="M51" s="187"/>
    </row>
    <row r="52" spans="1:16" ht="29.25" customHeight="1">
      <c r="A52" s="281" t="s">
        <v>62</v>
      </c>
      <c r="B52" s="282"/>
      <c r="C52" s="282"/>
      <c r="D52" s="282"/>
      <c r="E52" s="282"/>
      <c r="F52" s="282"/>
      <c r="G52" s="282"/>
      <c r="H52" s="282"/>
      <c r="I52" s="171">
        <f>SUM(J52:K52:L52)</f>
        <v>0</v>
      </c>
      <c r="J52" s="172">
        <f>SUM(J5*M5+J6*M6+J7*M7+J8*M8+J9*M9+J10*M10+J11*M11+J12*M12+J13*M13+J14*M14+J15*M15+J16*M16+J17*M17+J18*M18+J19*M19+J20*M20+J21*M21+J22*M22+J23*M23+J24*M24+J25*M25+J26*M26+J27*M27+J28*M28+J29*M29+J30*M30+J31*M31+J32*M32+J33*M33+J34*M34+J35*M35+J36*M36+J37*M37+J38*M38+J39*M39+J40*M40+J41*M41+J42*M42+J43*M43+J44*M44+J45*M45+J46*M46+J47*M47+J48*M48+J49*M49+J50*M50)</f>
        <v>0</v>
      </c>
      <c r="K52" s="173">
        <f>SUM(K5*M5+K6*M6+K7*M7+K8*M8+K9*M9+K10*M10+K11*M11+K12*M12+K13*M13+K14*M14+K15*M15+K16*M16+K17*M17+K18*M18+K19*M19+K20*M20+K21*M21+K22*M22+K23*M23+K24*M24+K25*M25+K26*M26+K27*M27+K28*M28+K29*M29+K30*M30+K31*M31+K32*M32+K33*M33+K34*M34+K35*M35+K36*M36+K37*M37+K38*M38+K39*M39+K40*M40+K41*M41+K42*M42+K43*M43+K44*M44+K45*M45+K46*M46+K47*M47+K48*M48+K49*M49+K50*M50)</f>
        <v>0</v>
      </c>
      <c r="L52" s="191">
        <f>SUM(L5*M5+L6*M6+L7*M7+L8*M8+L9*M9+L10*M10+L11*M11+L12*M12+L13*M13+L14*M14+L15*M15+L16*M16+L17*M17+L18*M18+L19*M19+L20*M20+L21*M21+L22*M22+L23*M23+L24*M24+L25*M25+L26*M26+L27*M27+L28*M28+L29*M29+L30*M30+L31*M31+L32*M32+L33*M33+L34*M34+L35*M35+L36*M36+L37*M37+L38*M38+L39*M39+L40*M40+L41*M41+L42*M42+L43*M43+L44*M44+L45*M45+L46*M46+L47*M47+L48*M48+L49*M49+L50*M50+L51)</f>
        <v>0</v>
      </c>
      <c r="M52" s="188"/>
      <c r="P52" s="10"/>
    </row>
    <row r="53" spans="1:16" ht="36.75" customHeight="1">
      <c r="A53" s="264" t="s">
        <v>63</v>
      </c>
      <c r="B53" s="265"/>
      <c r="C53" s="265"/>
      <c r="D53" s="265"/>
      <c r="E53" s="265"/>
      <c r="F53" s="265"/>
      <c r="G53" s="265"/>
      <c r="H53" s="266"/>
      <c r="I53" s="167" t="e">
        <f>I52*100/(J52+K52+L52)</f>
        <v>#DIV/0!</v>
      </c>
      <c r="J53" s="168" t="e">
        <f>J52*100/(J52+K52+L52)</f>
        <v>#DIV/0!</v>
      </c>
      <c r="K53" s="169" t="e">
        <f>K52*100/(J52+K52+L52)</f>
        <v>#DIV/0!</v>
      </c>
      <c r="L53" s="170" t="e">
        <f>L52*100/(J52+K52+L52)</f>
        <v>#DIV/0!</v>
      </c>
      <c r="M53" s="189"/>
    </row>
    <row r="54" spans="1:16" ht="19.5" customHeight="1">
      <c r="A54" s="264"/>
      <c r="B54" s="265"/>
      <c r="C54" s="265"/>
      <c r="D54" s="265"/>
      <c r="E54" s="265"/>
      <c r="F54" s="265"/>
      <c r="G54" s="265"/>
      <c r="H54" s="266"/>
      <c r="I54" s="174">
        <v>100</v>
      </c>
      <c r="J54" s="175" t="s">
        <v>97</v>
      </c>
      <c r="K54" s="176"/>
      <c r="L54" s="177" t="s">
        <v>98</v>
      </c>
      <c r="M54" s="179"/>
    </row>
    <row r="55" spans="1:16" ht="42" customHeight="1" thickBot="1">
      <c r="A55" s="275" t="s">
        <v>45</v>
      </c>
      <c r="B55" s="276"/>
      <c r="C55" s="276"/>
      <c r="D55" s="276"/>
      <c r="E55" s="276"/>
      <c r="F55" s="276"/>
      <c r="G55" s="276"/>
      <c r="H55" s="276"/>
      <c r="I55" s="276"/>
      <c r="J55" s="276"/>
      <c r="K55" s="276"/>
      <c r="L55" s="276"/>
      <c r="M55" s="277"/>
    </row>
    <row r="56" spans="1:16" ht="10.5" customHeight="1" thickBot="1">
      <c r="A56" s="256"/>
      <c r="B56" s="256"/>
      <c r="C56" s="256"/>
      <c r="D56" s="256"/>
      <c r="E56" s="256"/>
      <c r="F56" s="256"/>
      <c r="G56" s="256"/>
      <c r="H56" s="256"/>
      <c r="I56" s="256"/>
      <c r="J56" s="256"/>
      <c r="K56" s="256"/>
      <c r="L56" s="256"/>
      <c r="M56" s="256"/>
    </row>
    <row r="57" spans="1:16" ht="18.75">
      <c r="A57" s="251" t="s">
        <v>40</v>
      </c>
      <c r="B57" s="252"/>
      <c r="C57" s="252"/>
      <c r="D57" s="252"/>
      <c r="E57" s="253"/>
      <c r="F57" s="178"/>
      <c r="G57" s="254" t="s">
        <v>46</v>
      </c>
      <c r="H57" s="252"/>
      <c r="I57" s="252"/>
      <c r="J57" s="252"/>
      <c r="K57" s="252"/>
      <c r="L57" s="252"/>
      <c r="M57" s="255"/>
    </row>
    <row r="58" spans="1:16" ht="104.25" customHeight="1">
      <c r="A58" s="242" t="s">
        <v>112</v>
      </c>
      <c r="B58" s="243"/>
      <c r="C58" s="243"/>
      <c r="D58" s="243"/>
      <c r="E58" s="243"/>
      <c r="F58" s="243"/>
      <c r="G58" s="243"/>
      <c r="H58" s="243"/>
      <c r="I58" s="243"/>
      <c r="J58" s="243"/>
      <c r="K58" s="243"/>
      <c r="L58" s="243"/>
      <c r="M58" s="244"/>
    </row>
    <row r="59" spans="1:16" ht="39.75" customHeight="1">
      <c r="A59" s="248" t="s">
        <v>78</v>
      </c>
      <c r="B59" s="249"/>
      <c r="C59" s="249"/>
      <c r="D59" s="249"/>
      <c r="E59" s="249"/>
      <c r="F59" s="249"/>
      <c r="G59" s="249"/>
      <c r="H59" s="249"/>
      <c r="I59" s="249"/>
      <c r="J59" s="249"/>
      <c r="K59" s="249"/>
      <c r="L59" s="249"/>
      <c r="M59" s="250"/>
    </row>
    <row r="60" spans="1:16" ht="22.5" customHeight="1">
      <c r="A60" s="248" t="s">
        <v>79</v>
      </c>
      <c r="B60" s="249"/>
      <c r="C60" s="249"/>
      <c r="D60" s="249"/>
      <c r="E60" s="249"/>
      <c r="F60" s="249"/>
      <c r="G60" s="249"/>
      <c r="H60" s="249"/>
      <c r="I60" s="249"/>
      <c r="J60" s="249"/>
      <c r="K60" s="249"/>
      <c r="L60" s="249"/>
      <c r="M60" s="250"/>
    </row>
    <row r="61" spans="1:16" ht="56.25" customHeight="1">
      <c r="A61" s="248" t="s">
        <v>113</v>
      </c>
      <c r="B61" s="249"/>
      <c r="C61" s="249"/>
      <c r="D61" s="249"/>
      <c r="E61" s="249"/>
      <c r="F61" s="249"/>
      <c r="G61" s="249"/>
      <c r="H61" s="249"/>
      <c r="I61" s="249"/>
      <c r="J61" s="249"/>
      <c r="K61" s="249"/>
      <c r="L61" s="249"/>
      <c r="M61" s="250"/>
    </row>
    <row r="62" spans="1:16" ht="21.75" customHeight="1">
      <c r="A62" s="248" t="s">
        <v>99</v>
      </c>
      <c r="B62" s="249"/>
      <c r="C62" s="249"/>
      <c r="D62" s="249"/>
      <c r="E62" s="249"/>
      <c r="F62" s="249"/>
      <c r="G62" s="249"/>
      <c r="H62" s="249"/>
      <c r="I62" s="249"/>
      <c r="J62" s="249"/>
      <c r="K62" s="249"/>
      <c r="L62" s="249"/>
      <c r="M62" s="250"/>
    </row>
    <row r="63" spans="1:16" ht="21.75" customHeight="1">
      <c r="A63" s="248" t="s">
        <v>100</v>
      </c>
      <c r="B63" s="249"/>
      <c r="C63" s="249"/>
      <c r="D63" s="249"/>
      <c r="E63" s="249"/>
      <c r="F63" s="249"/>
      <c r="G63" s="249"/>
      <c r="H63" s="249"/>
      <c r="I63" s="249"/>
      <c r="J63" s="249"/>
      <c r="K63" s="249"/>
      <c r="L63" s="249"/>
      <c r="M63" s="250"/>
    </row>
    <row r="64" spans="1:16" ht="39.75" customHeight="1" thickBot="1">
      <c r="A64" s="245" t="s">
        <v>101</v>
      </c>
      <c r="B64" s="246"/>
      <c r="C64" s="246"/>
      <c r="D64" s="246"/>
      <c r="E64" s="246"/>
      <c r="F64" s="246"/>
      <c r="G64" s="246"/>
      <c r="H64" s="246"/>
      <c r="I64" s="246"/>
      <c r="J64" s="246"/>
      <c r="K64" s="246"/>
      <c r="L64" s="246"/>
      <c r="M64" s="247"/>
    </row>
  </sheetData>
  <sheetProtection password="E95C" sheet="1"/>
  <mergeCells count="43">
    <mergeCell ref="A1:M1"/>
    <mergeCell ref="J3:J4"/>
    <mergeCell ref="K3:K4"/>
    <mergeCell ref="A3:E3"/>
    <mergeCell ref="I3:I4"/>
    <mergeCell ref="F3:F4"/>
    <mergeCell ref="D4:E4"/>
    <mergeCell ref="A2:E2"/>
    <mergeCell ref="M3:M4"/>
    <mergeCell ref="L3:L4"/>
    <mergeCell ref="A24:E24"/>
    <mergeCell ref="A32:E32"/>
    <mergeCell ref="A9:E11"/>
    <mergeCell ref="A20:E20"/>
    <mergeCell ref="A12:E12"/>
    <mergeCell ref="A16:E19"/>
    <mergeCell ref="A5:E5"/>
    <mergeCell ref="D25:E27"/>
    <mergeCell ref="A28:E28"/>
    <mergeCell ref="A55:M55"/>
    <mergeCell ref="D51:K51"/>
    <mergeCell ref="A41:E41"/>
    <mergeCell ref="D47:E47"/>
    <mergeCell ref="D49:E49"/>
    <mergeCell ref="A52:H52"/>
    <mergeCell ref="D21:E23"/>
    <mergeCell ref="A57:E57"/>
    <mergeCell ref="G57:M57"/>
    <mergeCell ref="A56:M56"/>
    <mergeCell ref="A33:E33"/>
    <mergeCell ref="A48:E48"/>
    <mergeCell ref="D34:E36"/>
    <mergeCell ref="A53:H54"/>
    <mergeCell ref="D38:E40"/>
    <mergeCell ref="A37:E37"/>
    <mergeCell ref="A45:D45"/>
    <mergeCell ref="A58:M58"/>
    <mergeCell ref="A64:M64"/>
    <mergeCell ref="A60:M60"/>
    <mergeCell ref="A63:M63"/>
    <mergeCell ref="A59:M59"/>
    <mergeCell ref="A62:M62"/>
    <mergeCell ref="A61:M61"/>
  </mergeCells>
  <phoneticPr fontId="7" type="noConversion"/>
  <conditionalFormatting sqref="L5:L50">
    <cfRule type="cellIs" dxfId="1" priority="1" operator="lessThan">
      <formula>0</formula>
    </cfRule>
    <cfRule type="cellIs" dxfId="0" priority="2" operator="lessThan">
      <formula>0</formula>
    </cfRule>
  </conditionalFormatting>
  <printOptions horizontalCentered="1"/>
  <pageMargins left="0.19685039370078741" right="0.19685039370078741" top="0.39370078740157483" bottom="0.32" header="0.37" footer="0.24"/>
  <pageSetup paperSize="8" scale="50" fitToWidth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Foglio1</vt:lpstr>
      <vt:lpstr>Foglio2</vt:lpstr>
      <vt:lpstr>Foglio2!Print_Area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Zampieri Gabriele</dc:creator>
  <cp:lastModifiedBy>ferrolir</cp:lastModifiedBy>
  <cp:lastPrinted>2014-12-22T07:31:11Z</cp:lastPrinted>
  <dcterms:created xsi:type="dcterms:W3CDTF">2014-03-28T11:58:21Z</dcterms:created>
  <dcterms:modified xsi:type="dcterms:W3CDTF">2015-01-27T11:41:24Z</dcterms:modified>
</cp:coreProperties>
</file>